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89E6A62-B19B-49F0-9717-5F505F34F0FF}" xr6:coauthVersionLast="47" xr6:coauthVersionMax="47" xr10:uidLastSave="{00000000-0000-0000-0000-000000000000}"/>
  <bookViews>
    <workbookView xWindow="-120" yWindow="-120" windowWidth="24240" windowHeight="13290" activeTab="2" xr2:uid="{00000000-000D-0000-FFFF-FFFF00000000}"/>
  </bookViews>
  <sheets>
    <sheet name="Лист9" sheetId="10" r:id="rId1"/>
    <sheet name="Лист1" sheetId="1" r:id="rId2"/>
    <sheet name="Лист8" sheetId="8" r:id="rId3"/>
    <sheet name="Сугурта" sheetId="9" r:id="rId4"/>
    <sheet name="Лист2" sheetId="2" r:id="rId5"/>
    <sheet name="Лист3" sheetId="3" r:id="rId6"/>
    <sheet name="Лист4" sheetId="4" r:id="rId7"/>
    <sheet name="Лист5" sheetId="5" r:id="rId8"/>
    <sheet name="Лист6" sheetId="6" r:id="rId9"/>
    <sheet name="Лист7" sheetId="7" r:id="rId10"/>
  </sheets>
  <externalReferences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7" i="3" l="1"/>
  <c r="BS110" i="3"/>
  <c r="BS111" i="3"/>
  <c r="BS112" i="3"/>
  <c r="BS113" i="3"/>
  <c r="BS114" i="3"/>
  <c r="BS115" i="3"/>
  <c r="BS116" i="3"/>
  <c r="BS109" i="3"/>
  <c r="E91" i="3"/>
  <c r="E117" i="3"/>
  <c r="J117" i="3"/>
  <c r="I117" i="3"/>
  <c r="H117" i="3"/>
  <c r="G117" i="3"/>
  <c r="F117" i="3"/>
  <c r="Q116" i="3"/>
  <c r="Q115" i="3"/>
  <c r="Q114" i="3"/>
  <c r="Q113" i="3"/>
  <c r="Q112" i="3"/>
  <c r="Q111" i="3"/>
  <c r="Q110" i="3"/>
  <c r="Q109" i="3"/>
  <c r="BQ90" i="3"/>
  <c r="BQ89" i="3"/>
  <c r="BQ88" i="3"/>
  <c r="BQ87" i="3"/>
  <c r="BQ86" i="3"/>
  <c r="BQ85" i="3"/>
  <c r="BQ84" i="3"/>
  <c r="BQ83" i="3"/>
  <c r="BQ82" i="3"/>
  <c r="BQ81" i="3"/>
  <c r="BQ80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J91" i="3"/>
  <c r="I91" i="3"/>
  <c r="H91" i="3"/>
  <c r="G91" i="3"/>
  <c r="F91" i="3"/>
  <c r="Q100" i="3"/>
  <c r="Q86" i="3"/>
  <c r="Q90" i="3"/>
  <c r="AR81" i="3"/>
  <c r="AR82" i="3"/>
  <c r="AR83" i="3"/>
  <c r="AR84" i="3"/>
  <c r="AR85" i="3"/>
  <c r="AR87" i="3"/>
  <c r="AR88" i="3"/>
  <c r="AR89" i="3"/>
  <c r="AR90" i="3"/>
  <c r="AR80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Q85" i="3"/>
  <c r="Q89" i="3"/>
  <c r="Q88" i="3"/>
  <c r="Q87" i="3"/>
  <c r="Q84" i="3"/>
  <c r="Q83" i="3"/>
  <c r="Q82" i="3"/>
  <c r="Q81" i="3"/>
  <c r="Q80" i="3"/>
  <c r="E71" i="3"/>
  <c r="Q44" i="3"/>
  <c r="Q43" i="3"/>
  <c r="Q42" i="3"/>
  <c r="Q41" i="3"/>
  <c r="AI41" i="3" s="1"/>
  <c r="Q40" i="3"/>
  <c r="AI40" i="3" s="1"/>
  <c r="Q39" i="3"/>
  <c r="AI39" i="3" s="1"/>
  <c r="Q35" i="3"/>
  <c r="AI35" i="3" s="1"/>
  <c r="Q38" i="3"/>
  <c r="AI38" i="3" s="1"/>
  <c r="Q37" i="3"/>
  <c r="AI37" i="3" s="1"/>
  <c r="Q36" i="3"/>
  <c r="AI36" i="3" s="1"/>
  <c r="Q34" i="3"/>
  <c r="Q33" i="3"/>
  <c r="AI33" i="3" s="1"/>
  <c r="Q32" i="3"/>
  <c r="AI32" i="3" s="1"/>
  <c r="T53" i="3"/>
  <c r="T52" i="3"/>
  <c r="T51" i="3"/>
  <c r="T49" i="3"/>
  <c r="E12" i="9"/>
  <c r="B37" i="7"/>
  <c r="B32" i="7"/>
  <c r="B15" i="7"/>
  <c r="B26" i="7"/>
  <c r="B22" i="7"/>
  <c r="B12" i="6"/>
  <c r="B55" i="6"/>
  <c r="B46" i="6"/>
  <c r="B36" i="6"/>
  <c r="B21" i="6"/>
  <c r="BQ91" i="3" l="1"/>
  <c r="AR91" i="3"/>
  <c r="Q117" i="3"/>
  <c r="Q91" i="3"/>
  <c r="Q46" i="3"/>
  <c r="B38" i="7"/>
  <c r="C10" i="5"/>
  <c r="C41" i="5"/>
  <c r="C29" i="5"/>
  <c r="C21" i="5"/>
  <c r="C14" i="5"/>
  <c r="C42" i="5" l="1"/>
  <c r="R24" i="4" l="1"/>
  <c r="N24" i="4"/>
  <c r="R23" i="4"/>
  <c r="N23" i="4"/>
  <c r="R22" i="4"/>
  <c r="N22" i="4"/>
  <c r="R21" i="4"/>
  <c r="N21" i="4"/>
  <c r="AF20" i="4"/>
  <c r="AE20" i="4"/>
  <c r="AD20" i="4"/>
  <c r="AB20" i="4"/>
  <c r="AA20" i="4"/>
  <c r="Y20" i="4"/>
  <c r="W20" i="4"/>
  <c r="U20" i="4"/>
  <c r="T20" i="4"/>
  <c r="S20" i="4"/>
  <c r="Q20" i="4"/>
  <c r="P20" i="4"/>
  <c r="O20" i="4"/>
  <c r="M20" i="4"/>
  <c r="L20" i="4"/>
  <c r="J20" i="4"/>
  <c r="G20" i="4"/>
  <c r="F20" i="4"/>
  <c r="R19" i="4"/>
  <c r="N19" i="4"/>
  <c r="R18" i="4"/>
  <c r="N18" i="4"/>
  <c r="R17" i="4"/>
  <c r="N17" i="4"/>
  <c r="R16" i="4"/>
  <c r="N16" i="4"/>
  <c r="R15" i="4"/>
  <c r="N15" i="4"/>
  <c r="R14" i="4"/>
  <c r="N14" i="4"/>
  <c r="R13" i="4"/>
  <c r="N13" i="4"/>
  <c r="R12" i="4"/>
  <c r="N12" i="4"/>
  <c r="C12" i="4"/>
  <c r="C13" i="4" s="1"/>
  <c r="C14" i="4" s="1"/>
  <c r="C15" i="4" s="1"/>
  <c r="C16" i="4" s="1"/>
  <c r="C17" i="4" s="1"/>
  <c r="R11" i="4"/>
  <c r="N11" i="4"/>
  <c r="G10" i="4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R20" i="4" l="1"/>
  <c r="N20" i="4"/>
  <c r="C19" i="4"/>
  <c r="C18" i="4"/>
  <c r="T26" i="3"/>
  <c r="T25" i="3" l="1"/>
  <c r="AI8" i="3"/>
  <c r="AI9" i="3"/>
  <c r="AI10" i="3"/>
  <c r="AI11" i="3"/>
  <c r="AI12" i="3"/>
  <c r="AI13" i="3"/>
  <c r="AI7" i="3"/>
  <c r="T24" i="3"/>
  <c r="T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<sst xmlns="http://schemas.openxmlformats.org/spreadsheetml/2006/main" count="1286" uniqueCount="439">
  <si>
    <t>Пахтачи туман хокимлиги балансида автомашиналар ва хайдовчилар тугрисида</t>
  </si>
  <si>
    <t>М А Ъ Л У М О Т</t>
  </si>
  <si>
    <t>Т/р</t>
  </si>
  <si>
    <t>Ходимнинг Исми, Фамилияси, Отасининг исми (тулик курсатилиши)</t>
  </si>
  <si>
    <t>Вазифаси</t>
  </si>
  <si>
    <t>Тугилган йили</t>
  </si>
  <si>
    <t>Яшаш жойи (тулик курсатилсин)</t>
  </si>
  <si>
    <t>Хайдовчилик гувохномасида категориялари</t>
  </si>
  <si>
    <t>Телефон раками</t>
  </si>
  <si>
    <t>Бириктирилган автомашина</t>
  </si>
  <si>
    <t>Изох</t>
  </si>
  <si>
    <t>Русуми</t>
  </si>
  <si>
    <t>Давлат раками</t>
  </si>
  <si>
    <t>Ишлаб чикарилган вакти</t>
  </si>
  <si>
    <t>Двигател раками</t>
  </si>
  <si>
    <t>Шоссе</t>
  </si>
  <si>
    <t>Кушимча жихозланган (Мегалка, Серена,Ёритиш жихозлари в.б.)</t>
  </si>
  <si>
    <t>Холати</t>
  </si>
  <si>
    <t>Жавлон Мутафаев Бахтиёрович</t>
  </si>
  <si>
    <t>Шафиёр</t>
  </si>
  <si>
    <t>Миркан МФЙ 3 уй</t>
  </si>
  <si>
    <t>Б.С.</t>
  </si>
  <si>
    <t>99 357 17 48</t>
  </si>
  <si>
    <t>Каптива</t>
  </si>
  <si>
    <t>30 360 SAA</t>
  </si>
  <si>
    <t>Рақамсиз</t>
  </si>
  <si>
    <t>Жихозланмаган</t>
  </si>
  <si>
    <t>соз</t>
  </si>
  <si>
    <t>Носиров Садулла Эшкулович</t>
  </si>
  <si>
    <t>Нексия-3</t>
  </si>
  <si>
    <t>30 361 SAA</t>
  </si>
  <si>
    <t>газ</t>
  </si>
  <si>
    <t>Холбутаев Бекзод Насрдинович</t>
  </si>
  <si>
    <t>30 362 SAA</t>
  </si>
  <si>
    <t>В15021110147 GRXX 0237</t>
  </si>
  <si>
    <t>Бензен</t>
  </si>
  <si>
    <t>Бахтиёр Мустафаев Умирович</t>
  </si>
  <si>
    <t>Б.С.Д</t>
  </si>
  <si>
    <t>94 226 07 67</t>
  </si>
  <si>
    <t>Шевроли Нева</t>
  </si>
  <si>
    <t>30 363 SAA</t>
  </si>
  <si>
    <t>Киличов Шухрат Шодмонович</t>
  </si>
  <si>
    <t xml:space="preserve">Кувондик МФЙ 50 уй </t>
  </si>
  <si>
    <t>93 316 31 91</t>
  </si>
  <si>
    <t>30 364 SAA</t>
  </si>
  <si>
    <t>В150211182127 GRXX 0162</t>
  </si>
  <si>
    <t>Шамсиддинов Дилмурод</t>
  </si>
  <si>
    <t xml:space="preserve">Миркан МФЙ 3 </t>
  </si>
  <si>
    <t>99 667 68 04</t>
  </si>
  <si>
    <t>30 365 SAA</t>
  </si>
  <si>
    <t>В15021117017 GRXX 0283</t>
  </si>
  <si>
    <t>Хабиб Туракулов Хукумувович</t>
  </si>
  <si>
    <t>Кобалт</t>
  </si>
  <si>
    <t>30 368 SAA</t>
  </si>
  <si>
    <t>В150213202002DJCX0089</t>
  </si>
  <si>
    <t>Узоқов Фахриддин</t>
  </si>
  <si>
    <t>30 210 PXQ</t>
  </si>
  <si>
    <t>В150211190222DJCX0401</t>
  </si>
  <si>
    <t>№</t>
  </si>
  <si>
    <t>Автомашина бириктирилган</t>
  </si>
  <si>
    <t>Рахбарнинг лавозими</t>
  </si>
  <si>
    <t>Рахбарнинг исми, фамилияси ва отасининг исми</t>
  </si>
  <si>
    <t>Хоким</t>
  </si>
  <si>
    <t>Туман хокимининг 1-уринбосар</t>
  </si>
  <si>
    <t>Туман хокимининг Курилиш буйича уринбосар</t>
  </si>
  <si>
    <t>Туман хокимининг кишлок хужалиги буйича уринбосар</t>
  </si>
  <si>
    <t>Туман хокимининг инвестиция буйича уринбосар</t>
  </si>
  <si>
    <t>Туман хокимининг ёшлар буйича уринбосар</t>
  </si>
  <si>
    <t>туман хокимининг уринбосари, хотин-кизлар кумитаси раиси</t>
  </si>
  <si>
    <t>Уз.Р.Президентининг Пахтачи туманидаги Халк кабулхонаси мудири</t>
  </si>
  <si>
    <t>А.Х.Хакназаров</t>
  </si>
  <si>
    <t>Шафиёр И.Ф.</t>
  </si>
  <si>
    <t>Машиналар  давлат раками</t>
  </si>
  <si>
    <t>01.06.</t>
  </si>
  <si>
    <t>02.06.</t>
  </si>
  <si>
    <t>03.06.</t>
  </si>
  <si>
    <t>04.06.</t>
  </si>
  <si>
    <t>05.06.</t>
  </si>
  <si>
    <t>06.06.</t>
  </si>
  <si>
    <t>07.06.</t>
  </si>
  <si>
    <t>08.06.</t>
  </si>
  <si>
    <t>09.06.</t>
  </si>
  <si>
    <t>10.06.</t>
  </si>
  <si>
    <t>11.06.</t>
  </si>
  <si>
    <t>12.06.</t>
  </si>
  <si>
    <t>13.06.</t>
  </si>
  <si>
    <t>14.06.</t>
  </si>
  <si>
    <t>15.06.</t>
  </si>
  <si>
    <t>16.06.</t>
  </si>
  <si>
    <t>17.06.</t>
  </si>
  <si>
    <t>18.06.</t>
  </si>
  <si>
    <t>19.06.</t>
  </si>
  <si>
    <t>20.06.</t>
  </si>
  <si>
    <t>21.06.</t>
  </si>
  <si>
    <t>22.06.</t>
  </si>
  <si>
    <t>23.06.</t>
  </si>
  <si>
    <t>24.06.</t>
  </si>
  <si>
    <t>25.06.</t>
  </si>
  <si>
    <t>26.06.</t>
  </si>
  <si>
    <t>27.06.</t>
  </si>
  <si>
    <t>28.06.</t>
  </si>
  <si>
    <t>29.06.</t>
  </si>
  <si>
    <t>30.06.</t>
  </si>
  <si>
    <t>ласетти</t>
  </si>
  <si>
    <t>нафасаф</t>
  </si>
  <si>
    <t>01.07.</t>
  </si>
  <si>
    <t>02.07.</t>
  </si>
  <si>
    <t>03.07.</t>
  </si>
  <si>
    <t>04.07.</t>
  </si>
  <si>
    <t>05.07.</t>
  </si>
  <si>
    <t>06.07.</t>
  </si>
  <si>
    <t>07.07.</t>
  </si>
  <si>
    <t>08.07.</t>
  </si>
  <si>
    <t>09.07.</t>
  </si>
  <si>
    <t>10.07.</t>
  </si>
  <si>
    <t>11.07.</t>
  </si>
  <si>
    <t>12.07.</t>
  </si>
  <si>
    <t>13.07.</t>
  </si>
  <si>
    <t>14.07.</t>
  </si>
  <si>
    <t>15.07.</t>
  </si>
  <si>
    <t>Жами</t>
  </si>
  <si>
    <t xml:space="preserve"> Кодиров Азизжон Азаматович </t>
  </si>
  <si>
    <t>Пахтачи туманида Давлат бошқаруви ва маҳаллий давлат ҳокимияти органларида хизмат автотранспорт воситаларидан фойдаланиш тизимини тубдан такомиллаштириш чора-тадбирлари тўғрисидаги Ўзбекистон Республикаси Вазирлар маҳкамасининг 2021 йил 29 апрелдаги 258-сонли қарори ижросини таъминлаш юзасидан.</t>
  </si>
  <si>
    <t>01.06.2021 холатига</t>
  </si>
  <si>
    <t>(минг сўмда)</t>
  </si>
  <si>
    <t>Юқори турувчи орган (вазирлик, қўмита, бошқарма ва .....)</t>
  </si>
  <si>
    <t>Бюджет муассаса номи</t>
  </si>
  <si>
    <t>Автотранспорт бириктирилган шах лавозими (навбатчи)</t>
  </si>
  <si>
    <t>Балансидаги транспорт воситаси</t>
  </si>
  <si>
    <t>Меъёр буйича белгиланган транспорт воситаси</t>
  </si>
  <si>
    <t>Меъёрдан ортиқча аниқланган автотранспорт воситаси харажатлари</t>
  </si>
  <si>
    <t>сони</t>
  </si>
  <si>
    <t>маркаси</t>
  </si>
  <si>
    <t>От кучи</t>
  </si>
  <si>
    <t>Сарфланадиган ёқилги тури</t>
  </si>
  <si>
    <t>Ёкилғи сарфи (100 км литр, куб газ)</t>
  </si>
  <si>
    <t>давлат рақами</t>
  </si>
  <si>
    <t>Бир ойда белгиланган меъёр (км) масофа</t>
  </si>
  <si>
    <t>Шакллантирилган штат бирлиги</t>
  </si>
  <si>
    <t>2021 йил (йиллик) Харажатлар сметасида тасдиқланган  маблағ</t>
  </si>
  <si>
    <t>2021 йил 1 июнь холатига хақиқатда қилинган харажат</t>
  </si>
  <si>
    <t>Сарфланадиган ёкилги тури</t>
  </si>
  <si>
    <t>давлат раками</t>
  </si>
  <si>
    <t>Харажатлар сметасида шакллантирилган  маблағ</t>
  </si>
  <si>
    <t>Жами харажатлар</t>
  </si>
  <si>
    <t>Шундан</t>
  </si>
  <si>
    <t>Босиб ўтилган масофа (км)</t>
  </si>
  <si>
    <t>Иш хаки</t>
  </si>
  <si>
    <t>ёқилғи харажатлари</t>
  </si>
  <si>
    <t xml:space="preserve">эхтиёт қисм ва ёкилги мойлаш </t>
  </si>
  <si>
    <t>А</t>
  </si>
  <si>
    <t>Б</t>
  </si>
  <si>
    <t>В</t>
  </si>
  <si>
    <t>Г</t>
  </si>
  <si>
    <t>Д</t>
  </si>
  <si>
    <t>Самарқанд вилояти ҳокимлиги</t>
  </si>
  <si>
    <t>Пахтачи туман ҳокимлиги</t>
  </si>
  <si>
    <t>Туман ҳокими</t>
  </si>
  <si>
    <t>бензен</t>
  </si>
  <si>
    <t>Ҳокимнинг иқтисодиёт ва тадбиркорлик масалалари бўйича биринчи ўринбосари</t>
  </si>
  <si>
    <t>Ҳокимнинг саноатни ривожлантириш, капитал қурилиш, коммуникациялар ва коммунал хўжалик масалалари бўйича ўринбосари</t>
  </si>
  <si>
    <t>Ҳокимнинг қишлоқ ва сув хўжалиги масалалари бўйича ўринбосари</t>
  </si>
  <si>
    <t>Ҳокимнинг инвестициялар, инновациялар, хусусийлаштирилган корхоналарга кўмаклашиш ва кичик саноат зоналари ҳамда туризмни ривожлантириш масалалари бўйича ўринбосари</t>
  </si>
  <si>
    <t>Ҳокимнинг ёшлар сиёсати, ижтимоий ривожлантириш ва маънавий-маърифий ишлар бўйича ўринбосари</t>
  </si>
  <si>
    <t>Туман ҳокимлиги маҳалла ва оилани қуллаб қуватлаш бўлим бошлиғи</t>
  </si>
  <si>
    <t>Халк кабулхонаси мудири</t>
  </si>
  <si>
    <t>Туман ҳокимлиги матбуот котиби</t>
  </si>
  <si>
    <t>Дамас</t>
  </si>
  <si>
    <t>30 369 SAA</t>
  </si>
  <si>
    <t>х</t>
  </si>
  <si>
    <t>Жами:</t>
  </si>
  <si>
    <t>Маҳалла ва оилани қуллаб қуватлаш бўлими</t>
  </si>
  <si>
    <t>бошлиғ ўринбосари</t>
  </si>
  <si>
    <t>30 872 CBA</t>
  </si>
  <si>
    <t>Туман молия бўлими</t>
  </si>
  <si>
    <t>туман молия булими мудири</t>
  </si>
  <si>
    <t>30 368 AВA</t>
  </si>
  <si>
    <t>Қишлоқ хужалиги</t>
  </si>
  <si>
    <t>бўлим бошлиғи</t>
  </si>
  <si>
    <t>30 495 SBA</t>
  </si>
  <si>
    <t>Бандлик маркази</t>
  </si>
  <si>
    <t>30 082 SBA</t>
  </si>
  <si>
    <t>Бош хисобчи:</t>
  </si>
  <si>
    <t>Н.Суванов</t>
  </si>
  <si>
    <t>Ижрочи:</t>
  </si>
  <si>
    <t>У.Халилов</t>
  </si>
  <si>
    <t>F8CB181630092</t>
  </si>
  <si>
    <t>F8CB200920125</t>
  </si>
  <si>
    <t>Кишлок хужалик</t>
  </si>
  <si>
    <t>30 067 DAV</t>
  </si>
  <si>
    <t>30 068  DAV</t>
  </si>
  <si>
    <t>30 069  DAV</t>
  </si>
  <si>
    <t>30 098 DAV</t>
  </si>
  <si>
    <t>30 099 DAV</t>
  </si>
  <si>
    <t>30 097 DAV</t>
  </si>
  <si>
    <t>Тош куприк МФЙ</t>
  </si>
  <si>
    <t>97 575 22 24</t>
  </si>
  <si>
    <t>30 079 DAV</t>
  </si>
  <si>
    <t>Хизмат машинарга курсатилган хизматлар</t>
  </si>
  <si>
    <t>Суммаси</t>
  </si>
  <si>
    <t>30 067   DAV</t>
  </si>
  <si>
    <t>Антифриз</t>
  </si>
  <si>
    <t>Актан</t>
  </si>
  <si>
    <t>Хизмат хаки</t>
  </si>
  <si>
    <t>30 069   DAV</t>
  </si>
  <si>
    <t>30 079   DAV</t>
  </si>
  <si>
    <t>30 097   DAV</t>
  </si>
  <si>
    <t>Мой  5/30</t>
  </si>
  <si>
    <t>Фильтр</t>
  </si>
  <si>
    <t>Салон фильтр</t>
  </si>
  <si>
    <t>Хаво фильтр</t>
  </si>
  <si>
    <t>Развал схомд</t>
  </si>
  <si>
    <t>Болонсировка</t>
  </si>
  <si>
    <t>30 098   DAV</t>
  </si>
  <si>
    <t>Туман хокимиятидаги хизматда фойдаланиладиган  енгил автомашиналарига «ZIADIN AVTO XIZMAT» МЧЖ томонидан курсатилган хизматлари тўғрисида</t>
  </si>
  <si>
    <t>Граната</t>
  </si>
  <si>
    <t xml:space="preserve">Мой  </t>
  </si>
  <si>
    <t>Свеча</t>
  </si>
  <si>
    <t>Фарага лампочка 1 дона</t>
  </si>
  <si>
    <t>Шаравой  1 дона</t>
  </si>
  <si>
    <t>Влино втулки 2 дона</t>
  </si>
  <si>
    <t>Блок салник  2 дона</t>
  </si>
  <si>
    <t>Болт Ширавой 2 дона</t>
  </si>
  <si>
    <t>Развол схождения</t>
  </si>
  <si>
    <t>Балонсировка</t>
  </si>
  <si>
    <t>Мой</t>
  </si>
  <si>
    <t>Хаммаси</t>
  </si>
  <si>
    <t>2021 йилда қилинган</t>
  </si>
  <si>
    <t>2022 йилда қилинган</t>
  </si>
  <si>
    <t>RA19047005862</t>
  </si>
  <si>
    <t>RA19054249741</t>
  </si>
  <si>
    <t>RA19097480787</t>
  </si>
  <si>
    <t>RA22537871122</t>
  </si>
  <si>
    <t>RA22538430510</t>
  </si>
  <si>
    <t>RA22538547399</t>
  </si>
  <si>
    <t>RA22538864249</t>
  </si>
  <si>
    <t>RA22539748702</t>
  </si>
  <si>
    <t>RA19058325423</t>
  </si>
  <si>
    <t>Тўланмаган</t>
  </si>
  <si>
    <t>30363SAA</t>
  </si>
  <si>
    <t>30068DAV</t>
  </si>
  <si>
    <t>30362SAA</t>
  </si>
  <si>
    <t>05.03.2019 14:33:52</t>
  </si>
  <si>
    <t>28.03.2019 17:00:44</t>
  </si>
  <si>
    <t>03.10.2019 11:11:58</t>
  </si>
  <si>
    <t>22.03.2022 16:50:58</t>
  </si>
  <si>
    <t>28.03.2022 10:11:02</t>
  </si>
  <si>
    <t>28.03.2022 19:26:51</t>
  </si>
  <si>
    <t>01.04.2022 20:14:18</t>
  </si>
  <si>
    <t>11.04.2022 18:12:44</t>
  </si>
  <si>
    <t>01.07.2019 15:33:27</t>
  </si>
  <si>
    <t>CHEVROLET NIVA 212300-55GLC</t>
  </si>
  <si>
    <t>LACETTI</t>
  </si>
  <si>
    <t>NEXIA 3</t>
  </si>
  <si>
    <t>ПАХТАЧИ ТУМАН ХОКИМИЯТИ</t>
  </si>
  <si>
    <t>ПАХТАЧИ ТУМАНИ ХОКИМИЯТИ (СТИР: 200770232)</t>
  </si>
  <si>
    <t>"ПАХТАЧИ ТУМАНИ ХОКИМИЯТИ" (200770232)</t>
  </si>
  <si>
    <t>RA19056633773</t>
  </si>
  <si>
    <t>RA20139424664</t>
  </si>
  <si>
    <t>RA20137016566</t>
  </si>
  <si>
    <t>RA20134826092</t>
  </si>
  <si>
    <t>RA20398037949</t>
  </si>
  <si>
    <t>RA20394188681</t>
  </si>
  <si>
    <t>RA20395040726</t>
  </si>
  <si>
    <t>RA22532062238</t>
  </si>
  <si>
    <t>30360SAA</t>
  </si>
  <si>
    <t>30098DAV</t>
  </si>
  <si>
    <t>12.05.2019 18:32:13</t>
  </si>
  <si>
    <t>05.08.2020 15:51:00</t>
  </si>
  <si>
    <t>28.06.2020 09:19:39</t>
  </si>
  <si>
    <t>25.05.2020 12:13:02</t>
  </si>
  <si>
    <t>01.12.2020 11:06:49</t>
  </si>
  <si>
    <t>23.09.2020 12:39:02</t>
  </si>
  <si>
    <t>07.10.2020 18:18:28</t>
  </si>
  <si>
    <t>13.01.2022 16:18:43</t>
  </si>
  <si>
    <t>CAPTIVA</t>
  </si>
  <si>
    <t>"ПАХТАЧИ ТУМАНИ ХОКИМИЯТИ" (СТИР: 200770232)</t>
  </si>
  <si>
    <t>RA22534627304</t>
  </si>
  <si>
    <t>14.02.2022 15:24:30</t>
  </si>
  <si>
    <t>RA22535637959</t>
  </si>
  <si>
    <t>RA22535213550</t>
  </si>
  <si>
    <t>30067DAV</t>
  </si>
  <si>
    <t>30069DAV</t>
  </si>
  <si>
    <t>25.02.2022 09:30:56</t>
  </si>
  <si>
    <t>20.02.2022 10:47:29</t>
  </si>
  <si>
    <t>RA22535955135</t>
  </si>
  <si>
    <t>RA22540243813</t>
  </si>
  <si>
    <t>28.02.2022 18:47:46</t>
  </si>
  <si>
    <t>16.04.2022 16:16:26</t>
  </si>
  <si>
    <t>Мусурмонов</t>
  </si>
  <si>
    <t>Голиб</t>
  </si>
  <si>
    <t>Жами карздорлик</t>
  </si>
  <si>
    <t>Туман ҳокимлиги хизматда фойдаланиш учун берилган автомашиналар  йўл ҳаракати қойдасини бузганлиги ва тулаш жарималари тўғрисида</t>
  </si>
  <si>
    <t>Эргашев Б.</t>
  </si>
  <si>
    <t>Ҳакимов В.</t>
  </si>
  <si>
    <t>Жарима ва тўловлар</t>
  </si>
  <si>
    <t>Давлат рақами</t>
  </si>
  <si>
    <t>Қарор холати</t>
  </si>
  <si>
    <t>Транспорт воситаси</t>
  </si>
  <si>
    <t>Эгаси</t>
  </si>
  <si>
    <t>Миқдори</t>
  </si>
  <si>
    <t>Серия рақами</t>
  </si>
  <si>
    <t>Русими</t>
  </si>
  <si>
    <t>Туман ҳокимлиги хизматда фойдаланиш учун берилган автомашиналар йўл ҳаракати қойдасини бузганлиги ва тулаш жарималар тўғрисида</t>
  </si>
  <si>
    <t>Ҳаммаси</t>
  </si>
  <si>
    <t>Ташнишганлиги тўғрисида И.Ф.Ш. ва имзо</t>
  </si>
  <si>
    <t>Хамдамов Музаффар Язданқулович</t>
  </si>
  <si>
    <t>Мусурмонов Шухрат Жураевич</t>
  </si>
  <si>
    <t>Абсанов Ғолиб Абдуллаевич</t>
  </si>
  <si>
    <t>Қулашов Ахад Қурбонович</t>
  </si>
  <si>
    <t>Журақулов Ибодат Исомиддиновна</t>
  </si>
  <si>
    <t>LASETTI-жентра</t>
  </si>
  <si>
    <t>93 035 78 38</t>
  </si>
  <si>
    <t>Хужсанов Абдумажид</t>
  </si>
  <si>
    <t xml:space="preserve">Добусия МФЙ </t>
  </si>
  <si>
    <t>94 533 13 17</t>
  </si>
  <si>
    <t>Янги обод МФЙ</t>
  </si>
  <si>
    <t xml:space="preserve">Бобомуродов Тожи Ахрорович </t>
  </si>
  <si>
    <t>Туман ҳокимлиги хизматда фойдаланиш учун берилган автомашиналар тўғрисида</t>
  </si>
  <si>
    <t>В150212211176 DYUX0437</t>
  </si>
  <si>
    <t>Бодой МФЙ</t>
  </si>
  <si>
    <t>LBA</t>
  </si>
  <si>
    <t>Качон тушган</t>
  </si>
  <si>
    <t>23.05.2023 07.03.2023  09.02.2023</t>
  </si>
  <si>
    <t xml:space="preserve"> -</t>
  </si>
  <si>
    <t>21.12.2022  30.01.2023</t>
  </si>
  <si>
    <t>Туман ҳокимлиги хизматда фойдаланиш учун берилган автомашиналар радарга тушганлиги тўғрисида</t>
  </si>
  <si>
    <t>Карз-дорлиги</t>
  </si>
  <si>
    <t>Арнакулов Усмон</t>
  </si>
  <si>
    <t>Усмонов Алимардон</t>
  </si>
  <si>
    <t>Абдунабиев Мансур</t>
  </si>
  <si>
    <t>ТВ тури</t>
  </si>
  <si>
    <t>Суғурта пули (минг сўм)</t>
  </si>
  <si>
    <t>Суғурта тарифи</t>
  </si>
  <si>
    <t>Суғурта мукофоти (сўм)</t>
  </si>
  <si>
    <t>2023 йил "____"__________________даги    06-11/0320000015-сонли шартномага              1-илова</t>
  </si>
  <si>
    <t>30067 DAV</t>
  </si>
  <si>
    <t>Ласетти жентра</t>
  </si>
  <si>
    <t>30068 DAV</t>
  </si>
  <si>
    <t>30079 DAV</t>
  </si>
  <si>
    <t>30097 DAV</t>
  </si>
  <si>
    <t>30210 PXQ</t>
  </si>
  <si>
    <t>"Сугурталовчи"</t>
  </si>
  <si>
    <t>Пахтачи тумани Янги Тор кучаси</t>
  </si>
  <si>
    <t>8 уй</t>
  </si>
  <si>
    <t>Тел: 403-14-67</t>
  </si>
  <si>
    <t>х/р 20210000900101169127</t>
  </si>
  <si>
    <t xml:space="preserve">ИНН:  201042345 </t>
  </si>
  <si>
    <t>МФО: 00433</t>
  </si>
  <si>
    <t>Пахтачи СМ мененжери</t>
  </si>
  <si>
    <t>С.Джураев_______________________</t>
  </si>
  <si>
    <t>М.Ў.</t>
  </si>
  <si>
    <t>"Сўғўрта қилдирувчи"</t>
  </si>
  <si>
    <t>Пахтачи туман хокимияти</t>
  </si>
  <si>
    <t>ТВ маркаси ва модели</t>
  </si>
  <si>
    <t>Суғурта қилдирувчи томонидан тўланадиган суғурта мукофоти умумий миқдори                                                                                                                     400 (турт юз минг сўм) сўмни ташкил этади.</t>
  </si>
  <si>
    <t>"Ўзагросуғурта"(АЖ) Пахтачи СМ</t>
  </si>
  <si>
    <t>Имзо</t>
  </si>
  <si>
    <t>Пахтачи тумани Истиклол кучаси 58-уй</t>
  </si>
  <si>
    <t>Тел: 403-18-70</t>
  </si>
  <si>
    <t>ИНН:200770232</t>
  </si>
  <si>
    <t>х/р400122860182307011204018001</t>
  </si>
  <si>
    <t>МФО:00014</t>
  </si>
  <si>
    <t>Раҳбари:  _________________У.Арнақулов</t>
  </si>
  <si>
    <t>Ишлаб чикарилган йили</t>
  </si>
  <si>
    <t>Харид қилинган йили</t>
  </si>
  <si>
    <t>Харид  нархи (млн.сўмда)</t>
  </si>
  <si>
    <t>Пахтачи туман ҳокимлиги балансида бўлган транспорт воситалари тўғрисида</t>
  </si>
  <si>
    <t>Техник холати (соз/носоз</t>
  </si>
  <si>
    <t>Матор куввати</t>
  </si>
  <si>
    <t>100 км.га сарфланадиган (бензен) ёкилги</t>
  </si>
  <si>
    <t>100 км.га сарфланадиган (газ) ёкилги</t>
  </si>
  <si>
    <t xml:space="preserve">  -</t>
  </si>
  <si>
    <t>Туман хокимлиги ахборот химати рахбари</t>
  </si>
  <si>
    <t>Хусанов А.</t>
  </si>
  <si>
    <t>Балан киймати суммаси</t>
  </si>
  <si>
    <t>F8CB201000113</t>
  </si>
  <si>
    <t>128 СВА</t>
  </si>
  <si>
    <t>Самандаров</t>
  </si>
  <si>
    <t>Жуманазаров И</t>
  </si>
  <si>
    <t>Тожиев</t>
  </si>
  <si>
    <t>209 ВВА</t>
  </si>
  <si>
    <t>296  LBA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</si>
  <si>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</si>
  <si>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</si>
  <si>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</si>
  <si>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</si>
  <si>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</si>
  <si>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</si>
  <si>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</si>
  <si>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</si>
  <si>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</si>
  <si>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</si>
  <si>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</si>
  <si>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</si>
  <si>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Нодир бух</t>
  </si>
  <si>
    <t>Пахтачи туман хокимлиги хизмат машиналари учун 2023 йил олинган метан газ тугрисида</t>
  </si>
  <si>
    <t>Туман хокимлиги хизмат машиналар учун 1 ойда олинадиган метан газ туғрисида</t>
  </si>
  <si>
    <t>1 ойда олинадиган лимит</t>
  </si>
  <si>
    <t>Танишганлиги тўғрисда имзо</t>
  </si>
  <si>
    <t>Қурбонов Шахзод</t>
  </si>
  <si>
    <t>Мусурмонов Шухрат Жураевич даврида булган карздорлик</t>
  </si>
  <si>
    <t>минг сум</t>
  </si>
  <si>
    <t>Пахтачи туман хокимлиги хизмат машиналари учун 2024 йил олинган метан газ тўғрисида</t>
  </si>
  <si>
    <t>Жентра</t>
  </si>
  <si>
    <t>Нексия</t>
  </si>
  <si>
    <t>Пахтачи туман хокими хизмат машинаси учун 2024 йил олинган бензин тўғрисида</t>
  </si>
  <si>
    <t>Мустафаев Жавлон</t>
  </si>
  <si>
    <t>Каптева</t>
  </si>
  <si>
    <t>Напасов Дилшод</t>
  </si>
  <si>
    <t>Маманиёзов Мусурмон Турсуналиевич</t>
  </si>
  <si>
    <t>Миркан МФЙ 9 уй</t>
  </si>
  <si>
    <t>93 260 17 69</t>
  </si>
  <si>
    <t>Маманиёзов Мусурмон</t>
  </si>
  <si>
    <t>Хусанов Абдумажид</t>
  </si>
  <si>
    <t>Самандаров Музаффар</t>
  </si>
  <si>
    <t>30128 СВА</t>
  </si>
  <si>
    <t>F8CB180530193</t>
  </si>
  <si>
    <t xml:space="preserve">Пахтачи туман хокимлиги балансида автомашиналар </t>
  </si>
  <si>
    <t>Туман хокимлиги хужалитк ишлари мудири</t>
  </si>
  <si>
    <t>Маркаса</t>
  </si>
  <si>
    <t>Агрегат рақами</t>
  </si>
  <si>
    <t>Кузов</t>
  </si>
  <si>
    <t>KL1FC2CU6J8043993</t>
  </si>
  <si>
    <t>XWB5V312DMA619012</t>
  </si>
  <si>
    <t>XWBJF69VELA104659</t>
  </si>
  <si>
    <t>XPL212300J0673862</t>
  </si>
  <si>
    <t>XWBTF69V1HA015833</t>
  </si>
  <si>
    <t>XWBTF69V1JA051943</t>
  </si>
  <si>
    <t>XWBJF69VEKA046641</t>
  </si>
  <si>
    <t>XWBTF69V1HA015912</t>
  </si>
  <si>
    <t>XWB7T12YDLP205590</t>
  </si>
  <si>
    <t>XWB7T12YDLP099206</t>
  </si>
  <si>
    <t>Бензин дизел ёқилғиси, сиқилган газ ёки сюлтирилган неф газда ишлайди</t>
  </si>
  <si>
    <t>Бензин</t>
  </si>
  <si>
    <t>СПГ</t>
  </si>
  <si>
    <t>Енгил</t>
  </si>
  <si>
    <t>Транспорт воситаларининг тури</t>
  </si>
  <si>
    <t>Қиличов Санжар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</si>
</sst>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17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7" fontId="3" fillId="0" borderId="1" xfId="1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37" fontId="1" fillId="4" borderId="1" xfId="1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0" fontId="10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165" fontId="3" fillId="0" borderId="0" xfId="1" applyNumberFormat="1" applyFont="1" applyFill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3" fontId="19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3" fontId="19" fillId="0" borderId="8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 indent="1"/>
    </xf>
    <xf numFmtId="0" fontId="1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Telegram%20Desktop\&#1042;&#1048;&#1051;&#1054;&#1071;&#1058;_&#1202;&#1054;&#1050;&#1048;&#1052;&#1048;&#1071;&#1058;&#1048;_&#1040;&#1042;&#1058;&#1054;&#1052;&#1040;&#1064;&#1048;&#1053;&#1040;&#1051;&#1040;&#1056;&#1048;_&#1178;&#1040;&#1056;&#1047;&#1044;&#1054;&#1056;&#1051;&#1048;&#1043;&#1048;_S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2;&#1048;&#1051;&#1054;&#1071;&#1058;%20&#1202;&#1054;&#1050;&#1048;&#1052;&#1048;&#1071;&#1058;&#1048;%20&#1040;&#1042;&#1058;&#1054;&#1052;&#1040;&#1064;&#1048;&#1053;&#1040;&#1051;&#1040;&#1056;&#1048;%20&#1178;&#1040;&#1056;&#1047;&#1044;&#1054;&#1056;&#1051;&#1048;&#1043;&#1048;%20%20DA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АРИМАЛАР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т № 1, Умумий сони - 124"/>
      <sheetName val="Sheet2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01BB4-FE7A-42B1-A3A6-5BD44A7D6596}">
  <dimension ref="A1:I19"/>
  <sheetViews>
    <sheetView workbookViewId="0">
      <selection activeCell="I10" sqref="I10"/>
    </sheetView>
  </sheetViews>
  <sheetFormatPr defaultRowHeight="15" x14ac:dyDescent="0.25"/>
  <cols>
    <col min="1" max="1" width="6.7109375" style="138" customWidth="1"/>
    <col min="2" max="2" width="16.85546875" style="138" customWidth="1"/>
    <col min="3" max="3" width="17.5703125" style="138" customWidth="1"/>
    <col min="4" max="4" width="16.85546875" style="138" customWidth="1"/>
    <col min="5" max="5" width="9.140625" style="138"/>
    <col min="6" max="7" width="28.28515625" style="138" customWidth="1"/>
    <col min="8" max="8" width="12.28515625" style="138" customWidth="1"/>
    <col min="9" max="9" width="19.5703125" style="138" customWidth="1"/>
    <col min="10" max="16384" width="9.140625" style="138"/>
  </cols>
  <sheetData>
    <row r="1" spans="1:9" x14ac:dyDescent="0.25">
      <c r="C1" s="136"/>
    </row>
    <row r="7" spans="1:9" ht="28.5" customHeight="1" x14ac:dyDescent="0.25">
      <c r="A7" s="143" t="s">
        <v>2</v>
      </c>
      <c r="B7" s="143" t="s">
        <v>437</v>
      </c>
      <c r="C7" s="170" t="s">
        <v>12</v>
      </c>
      <c r="D7" s="170" t="s">
        <v>420</v>
      </c>
      <c r="E7" s="170" t="s">
        <v>364</v>
      </c>
      <c r="F7" s="148" t="s">
        <v>421</v>
      </c>
      <c r="G7" s="149"/>
      <c r="H7" s="149"/>
      <c r="I7" s="170" t="s">
        <v>433</v>
      </c>
    </row>
    <row r="8" spans="1:9" ht="37.5" customHeight="1" x14ac:dyDescent="0.25">
      <c r="A8" s="143"/>
      <c r="B8" s="143"/>
      <c r="C8" s="171"/>
      <c r="D8" s="171"/>
      <c r="E8" s="171"/>
      <c r="F8" s="136" t="s">
        <v>14</v>
      </c>
      <c r="G8" s="136" t="s">
        <v>422</v>
      </c>
      <c r="H8" s="136" t="s">
        <v>15</v>
      </c>
      <c r="I8" s="171"/>
    </row>
    <row r="9" spans="1:9" ht="15.75" x14ac:dyDescent="0.25">
      <c r="A9" s="136">
        <v>1</v>
      </c>
      <c r="B9" s="136" t="s">
        <v>436</v>
      </c>
      <c r="C9" s="137" t="s">
        <v>189</v>
      </c>
      <c r="D9" s="136" t="s">
        <v>23</v>
      </c>
      <c r="E9" s="136">
        <v>2018</v>
      </c>
      <c r="F9" s="136">
        <v>180930074</v>
      </c>
      <c r="G9" s="136" t="s">
        <v>423</v>
      </c>
      <c r="H9" s="136" t="s">
        <v>25</v>
      </c>
      <c r="I9" s="136" t="s">
        <v>434</v>
      </c>
    </row>
    <row r="10" spans="1:9" ht="31.5" x14ac:dyDescent="0.25">
      <c r="A10" s="136">
        <v>2</v>
      </c>
      <c r="B10" s="136" t="s">
        <v>436</v>
      </c>
      <c r="C10" s="137" t="s">
        <v>190</v>
      </c>
      <c r="D10" s="137" t="s">
        <v>311</v>
      </c>
      <c r="E10" s="136">
        <v>2021</v>
      </c>
      <c r="F10" s="136" t="s">
        <v>319</v>
      </c>
      <c r="G10" s="136" t="s">
        <v>424</v>
      </c>
      <c r="H10" s="136" t="s">
        <v>25</v>
      </c>
      <c r="I10" s="136" t="s">
        <v>435</v>
      </c>
    </row>
    <row r="11" spans="1:9" ht="15.75" x14ac:dyDescent="0.25">
      <c r="A11" s="136">
        <v>3</v>
      </c>
      <c r="B11" s="136" t="s">
        <v>436</v>
      </c>
      <c r="C11" s="137" t="s">
        <v>193</v>
      </c>
      <c r="D11" s="139" t="s">
        <v>52</v>
      </c>
      <c r="E11" s="136">
        <v>2020</v>
      </c>
      <c r="F11" s="136" t="s">
        <v>54</v>
      </c>
      <c r="G11" s="136" t="s">
        <v>425</v>
      </c>
      <c r="H11" s="136" t="s">
        <v>25</v>
      </c>
      <c r="I11" s="136" t="s">
        <v>435</v>
      </c>
    </row>
    <row r="12" spans="1:9" ht="15.75" x14ac:dyDescent="0.25">
      <c r="A12" s="136">
        <v>4</v>
      </c>
      <c r="B12" s="136" t="s">
        <v>436</v>
      </c>
      <c r="C12" s="30" t="s">
        <v>197</v>
      </c>
      <c r="D12" s="136" t="s">
        <v>39</v>
      </c>
      <c r="E12" s="136">
        <v>2018</v>
      </c>
      <c r="F12" s="136">
        <v>956400</v>
      </c>
      <c r="G12" s="136" t="s">
        <v>426</v>
      </c>
      <c r="H12" s="136" t="s">
        <v>25</v>
      </c>
      <c r="I12" s="136" t="s">
        <v>435</v>
      </c>
    </row>
    <row r="13" spans="1:9" ht="15.75" x14ac:dyDescent="0.25">
      <c r="A13" s="136">
        <v>5</v>
      </c>
      <c r="B13" s="136" t="s">
        <v>436</v>
      </c>
      <c r="C13" s="137" t="s">
        <v>194</v>
      </c>
      <c r="D13" s="136" t="s">
        <v>29</v>
      </c>
      <c r="E13" s="136">
        <v>2017</v>
      </c>
      <c r="F13" s="136" t="s">
        <v>50</v>
      </c>
      <c r="G13" s="136" t="s">
        <v>427</v>
      </c>
      <c r="H13" s="136" t="s">
        <v>25</v>
      </c>
      <c r="I13" s="136" t="s">
        <v>435</v>
      </c>
    </row>
    <row r="14" spans="1:9" ht="15.75" x14ac:dyDescent="0.25">
      <c r="A14" s="136">
        <v>6</v>
      </c>
      <c r="B14" s="136" t="s">
        <v>436</v>
      </c>
      <c r="C14" s="137" t="s">
        <v>192</v>
      </c>
      <c r="D14" s="136" t="s">
        <v>29</v>
      </c>
      <c r="E14" s="136">
        <v>2018</v>
      </c>
      <c r="F14" s="136" t="s">
        <v>45</v>
      </c>
      <c r="G14" s="136" t="s">
        <v>428</v>
      </c>
      <c r="H14" s="136" t="s">
        <v>25</v>
      </c>
      <c r="I14" s="136" t="s">
        <v>435</v>
      </c>
    </row>
    <row r="15" spans="1:9" ht="15.75" x14ac:dyDescent="0.25">
      <c r="A15" s="136">
        <v>7</v>
      </c>
      <c r="B15" s="136" t="s">
        <v>436</v>
      </c>
      <c r="C15" s="137" t="s">
        <v>191</v>
      </c>
      <c r="D15" s="136" t="s">
        <v>29</v>
      </c>
      <c r="E15" s="136">
        <v>2017</v>
      </c>
      <c r="F15" s="136" t="s">
        <v>34</v>
      </c>
      <c r="G15" s="139" t="s">
        <v>430</v>
      </c>
      <c r="H15" s="136" t="s">
        <v>25</v>
      </c>
      <c r="I15" s="136" t="s">
        <v>435</v>
      </c>
    </row>
    <row r="16" spans="1:9" ht="15.75" x14ac:dyDescent="0.25">
      <c r="A16" s="136">
        <v>8</v>
      </c>
      <c r="B16" s="136" t="s">
        <v>436</v>
      </c>
      <c r="C16" s="137" t="s">
        <v>56</v>
      </c>
      <c r="D16" s="139" t="s">
        <v>52</v>
      </c>
      <c r="E16" s="139">
        <v>2019</v>
      </c>
      <c r="F16" s="139" t="s">
        <v>57</v>
      </c>
      <c r="G16" s="139" t="s">
        <v>429</v>
      </c>
      <c r="H16" s="136" t="s">
        <v>25</v>
      </c>
      <c r="I16" s="136" t="s">
        <v>435</v>
      </c>
    </row>
    <row r="17" spans="1:9" ht="15.75" x14ac:dyDescent="0.25">
      <c r="A17" s="136">
        <v>9</v>
      </c>
      <c r="B17" s="136" t="s">
        <v>436</v>
      </c>
      <c r="C17" s="137" t="s">
        <v>168</v>
      </c>
      <c r="D17" s="139" t="s">
        <v>167</v>
      </c>
      <c r="E17" s="139">
        <v>2021</v>
      </c>
      <c r="F17" s="139" t="s">
        <v>187</v>
      </c>
      <c r="G17" s="139" t="s">
        <v>431</v>
      </c>
      <c r="H17" s="136" t="s">
        <v>25</v>
      </c>
      <c r="I17" s="136" t="s">
        <v>435</v>
      </c>
    </row>
    <row r="18" spans="1:9" ht="15.75" x14ac:dyDescent="0.25">
      <c r="A18" s="136">
        <v>10</v>
      </c>
      <c r="B18" s="136" t="s">
        <v>436</v>
      </c>
      <c r="C18" s="25" t="s">
        <v>416</v>
      </c>
      <c r="D18" s="139" t="s">
        <v>167</v>
      </c>
      <c r="E18" s="139">
        <v>2018</v>
      </c>
      <c r="F18" s="139" t="s">
        <v>417</v>
      </c>
      <c r="G18" s="139" t="s">
        <v>432</v>
      </c>
      <c r="H18" s="136" t="s">
        <v>25</v>
      </c>
      <c r="I18" s="136" t="s">
        <v>435</v>
      </c>
    </row>
    <row r="19" spans="1:9" ht="15.75" x14ac:dyDescent="0.25">
      <c r="C19" s="25"/>
    </row>
  </sheetData>
  <mergeCells count="7">
    <mergeCell ref="E7:E8"/>
    <mergeCell ref="F7:H7"/>
    <mergeCell ref="D7:D8"/>
    <mergeCell ref="I7:I8"/>
    <mergeCell ref="A7:A8"/>
    <mergeCell ref="B7:B8"/>
    <mergeCell ref="C7:C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workbookViewId="0">
      <selection activeCell="B15" sqref="B15"/>
    </sheetView>
  </sheetViews>
  <sheetFormatPr defaultRowHeight="15" x14ac:dyDescent="0.25"/>
  <cols>
    <col min="1" max="1" width="20.140625" style="1" customWidth="1"/>
    <col min="2" max="2" width="11.85546875" style="1" customWidth="1"/>
    <col min="3" max="4" width="15.85546875" style="1" customWidth="1"/>
    <col min="5" max="5" width="36.5703125" style="1" customWidth="1"/>
    <col min="6" max="16384" width="9.140625" style="1"/>
  </cols>
  <sheetData>
    <row r="1" spans="1:5" ht="37.5" customHeight="1" x14ac:dyDescent="0.25">
      <c r="A1" s="152" t="s">
        <v>303</v>
      </c>
      <c r="B1" s="152"/>
      <c r="C1" s="152"/>
      <c r="D1" s="152"/>
      <c r="E1" s="152"/>
    </row>
    <row r="4" spans="1:5" ht="15.75" x14ac:dyDescent="0.25">
      <c r="A4" s="146" t="s">
        <v>301</v>
      </c>
      <c r="B4" s="146" t="s">
        <v>295</v>
      </c>
      <c r="C4" s="168"/>
      <c r="D4" s="146" t="s">
        <v>296</v>
      </c>
      <c r="E4" s="169" t="s">
        <v>305</v>
      </c>
    </row>
    <row r="5" spans="1:5" ht="42" customHeight="1" x14ac:dyDescent="0.25">
      <c r="A5" s="146"/>
      <c r="B5" s="29" t="s">
        <v>300</v>
      </c>
      <c r="C5" s="39" t="s">
        <v>17</v>
      </c>
      <c r="D5" s="146"/>
      <c r="E5" s="169"/>
    </row>
    <row r="6" spans="1:5" ht="15" customHeight="1" x14ac:dyDescent="0.25">
      <c r="A6" s="1" t="s">
        <v>62</v>
      </c>
      <c r="E6" s="165"/>
    </row>
    <row r="7" spans="1:5" ht="15.75" x14ac:dyDescent="0.25">
      <c r="A7" s="60" t="s">
        <v>257</v>
      </c>
      <c r="B7" s="61">
        <v>1013650</v>
      </c>
      <c r="C7" s="76" t="s">
        <v>238</v>
      </c>
      <c r="D7" s="63" t="s">
        <v>265</v>
      </c>
      <c r="E7" s="166"/>
    </row>
    <row r="8" spans="1:5" ht="15.75" x14ac:dyDescent="0.25">
      <c r="A8" s="60" t="s">
        <v>258</v>
      </c>
      <c r="B8" s="61">
        <v>223000</v>
      </c>
      <c r="C8" s="76" t="s">
        <v>238</v>
      </c>
      <c r="D8" s="63" t="s">
        <v>265</v>
      </c>
      <c r="E8" s="166"/>
    </row>
    <row r="9" spans="1:5" ht="15.75" x14ac:dyDescent="0.25">
      <c r="A9" s="60" t="s">
        <v>259</v>
      </c>
      <c r="B9" s="61">
        <v>223000</v>
      </c>
      <c r="C9" s="76" t="s">
        <v>238</v>
      </c>
      <c r="D9" s="63" t="s">
        <v>265</v>
      </c>
      <c r="E9" s="166"/>
    </row>
    <row r="10" spans="1:5" ht="15.75" x14ac:dyDescent="0.25">
      <c r="A10" s="60" t="s">
        <v>261</v>
      </c>
      <c r="B10" s="61">
        <v>2007000</v>
      </c>
      <c r="C10" s="76" t="s">
        <v>238</v>
      </c>
      <c r="D10" s="63" t="s">
        <v>265</v>
      </c>
      <c r="E10" s="166"/>
    </row>
    <row r="11" spans="1:5" ht="15.75" x14ac:dyDescent="0.25">
      <c r="A11" s="60" t="s">
        <v>262</v>
      </c>
      <c r="B11" s="61">
        <v>223000</v>
      </c>
      <c r="C11" s="76" t="s">
        <v>238</v>
      </c>
      <c r="D11" s="63" t="s">
        <v>265</v>
      </c>
      <c r="E11" s="166"/>
    </row>
    <row r="12" spans="1:5" ht="15.75" x14ac:dyDescent="0.25">
      <c r="A12" s="60" t="s">
        <v>263</v>
      </c>
      <c r="B12" s="61">
        <v>2007000</v>
      </c>
      <c r="C12" s="76" t="s">
        <v>238</v>
      </c>
      <c r="D12" s="63" t="s">
        <v>265</v>
      </c>
      <c r="E12" s="166"/>
    </row>
    <row r="13" spans="1:5" ht="15.75" x14ac:dyDescent="0.25">
      <c r="A13" s="60" t="s">
        <v>279</v>
      </c>
      <c r="B13" s="61">
        <v>1350000</v>
      </c>
      <c r="C13" s="76" t="s">
        <v>238</v>
      </c>
      <c r="D13" s="63" t="s">
        <v>281</v>
      </c>
      <c r="E13" s="166"/>
    </row>
    <row r="14" spans="1:5" ht="15.75" x14ac:dyDescent="0.25">
      <c r="A14" s="52" t="s">
        <v>285</v>
      </c>
      <c r="B14" s="53">
        <v>1350000</v>
      </c>
      <c r="C14" s="77" t="s">
        <v>238</v>
      </c>
      <c r="D14" s="55" t="s">
        <v>281</v>
      </c>
      <c r="E14" s="166"/>
    </row>
    <row r="15" spans="1:5" x14ac:dyDescent="0.25">
      <c r="A15" s="40" t="s">
        <v>291</v>
      </c>
      <c r="B15" s="59">
        <f>SUM(B7:B14)</f>
        <v>8396650</v>
      </c>
      <c r="C15" s="78"/>
      <c r="D15" s="6"/>
      <c r="E15" s="167"/>
    </row>
    <row r="16" spans="1:5" ht="17.25" customHeight="1" x14ac:dyDescent="0.25">
      <c r="A16" s="1" t="s">
        <v>294</v>
      </c>
      <c r="E16" s="6"/>
    </row>
    <row r="17" spans="1:5" ht="15.75" x14ac:dyDescent="0.25">
      <c r="A17" s="60" t="s">
        <v>232</v>
      </c>
      <c r="B17" s="61">
        <v>1350000</v>
      </c>
      <c r="C17" s="76" t="s">
        <v>238</v>
      </c>
      <c r="D17" s="63" t="s">
        <v>240</v>
      </c>
      <c r="E17" s="165"/>
    </row>
    <row r="18" spans="1:5" ht="15.75" x14ac:dyDescent="0.25">
      <c r="A18" s="60" t="s">
        <v>233</v>
      </c>
      <c r="B18" s="61">
        <v>270000</v>
      </c>
      <c r="C18" s="76" t="s">
        <v>238</v>
      </c>
      <c r="D18" s="63" t="s">
        <v>240</v>
      </c>
      <c r="E18" s="166"/>
    </row>
    <row r="19" spans="1:5" ht="15.75" x14ac:dyDescent="0.25">
      <c r="A19" s="60" t="s">
        <v>234</v>
      </c>
      <c r="B19" s="61">
        <v>270000</v>
      </c>
      <c r="C19" s="76" t="s">
        <v>238</v>
      </c>
      <c r="D19" s="63" t="s">
        <v>240</v>
      </c>
      <c r="E19" s="166"/>
    </row>
    <row r="20" spans="1:5" ht="15.75" x14ac:dyDescent="0.25">
      <c r="A20" s="60" t="s">
        <v>235</v>
      </c>
      <c r="B20" s="61">
        <v>270000</v>
      </c>
      <c r="C20" s="76" t="s">
        <v>238</v>
      </c>
      <c r="D20" s="63" t="s">
        <v>240</v>
      </c>
      <c r="E20" s="166"/>
    </row>
    <row r="21" spans="1:5" ht="15.75" x14ac:dyDescent="0.25">
      <c r="A21" s="52" t="s">
        <v>236</v>
      </c>
      <c r="B21" s="53">
        <v>270000</v>
      </c>
      <c r="C21" s="77" t="s">
        <v>238</v>
      </c>
      <c r="D21" s="55" t="s">
        <v>240</v>
      </c>
      <c r="E21" s="166"/>
    </row>
    <row r="22" spans="1:5" x14ac:dyDescent="0.25">
      <c r="A22" s="40" t="s">
        <v>291</v>
      </c>
      <c r="B22" s="59">
        <f>SUM(B17:B21)</f>
        <v>2430000</v>
      </c>
      <c r="C22" s="78"/>
      <c r="D22" s="6"/>
      <c r="E22" s="167"/>
    </row>
    <row r="23" spans="1:5" x14ac:dyDescent="0.25">
      <c r="A23" s="75" t="s">
        <v>293</v>
      </c>
      <c r="E23" s="165"/>
    </row>
    <row r="24" spans="1:5" ht="15.75" x14ac:dyDescent="0.25">
      <c r="A24" s="60" t="s">
        <v>264</v>
      </c>
      <c r="B24" s="61">
        <v>1350000</v>
      </c>
      <c r="C24" s="76" t="s">
        <v>238</v>
      </c>
      <c r="D24" s="63" t="s">
        <v>266</v>
      </c>
      <c r="E24" s="166"/>
    </row>
    <row r="25" spans="1:5" ht="15.75" x14ac:dyDescent="0.25">
      <c r="A25" s="52" t="s">
        <v>277</v>
      </c>
      <c r="B25" s="53">
        <v>270000</v>
      </c>
      <c r="C25" s="77" t="s">
        <v>238</v>
      </c>
      <c r="D25" s="55" t="s">
        <v>266</v>
      </c>
      <c r="E25" s="166"/>
    </row>
    <row r="26" spans="1:5" x14ac:dyDescent="0.25">
      <c r="A26" s="40" t="s">
        <v>291</v>
      </c>
      <c r="B26" s="59">
        <f>SUM(B24:B25)</f>
        <v>1620000</v>
      </c>
      <c r="C26" s="78"/>
      <c r="D26" s="6"/>
      <c r="E26" s="167"/>
    </row>
    <row r="27" spans="1:5" x14ac:dyDescent="0.25">
      <c r="A27" s="1" t="s">
        <v>289</v>
      </c>
      <c r="E27" s="165"/>
    </row>
    <row r="28" spans="1:5" ht="15.75" x14ac:dyDescent="0.25">
      <c r="A28" s="60" t="s">
        <v>237</v>
      </c>
      <c r="B28" s="61">
        <v>1013650</v>
      </c>
      <c r="C28" s="76" t="s">
        <v>238</v>
      </c>
      <c r="D28" s="63" t="s">
        <v>241</v>
      </c>
      <c r="E28" s="166"/>
    </row>
    <row r="29" spans="1:5" ht="15.75" x14ac:dyDescent="0.25">
      <c r="A29" s="60" t="s">
        <v>260</v>
      </c>
      <c r="B29" s="61">
        <v>223000</v>
      </c>
      <c r="C29" s="76" t="s">
        <v>238</v>
      </c>
      <c r="D29" s="63" t="s">
        <v>241</v>
      </c>
      <c r="E29" s="166"/>
    </row>
    <row r="30" spans="1:5" ht="15.75" x14ac:dyDescent="0.25">
      <c r="A30" s="60" t="s">
        <v>280</v>
      </c>
      <c r="B30" s="61">
        <v>270000</v>
      </c>
      <c r="C30" s="76" t="s">
        <v>238</v>
      </c>
      <c r="D30" s="63" t="s">
        <v>282</v>
      </c>
      <c r="E30" s="166"/>
    </row>
    <row r="31" spans="1:5" ht="15.75" x14ac:dyDescent="0.25">
      <c r="A31" s="52" t="s">
        <v>286</v>
      </c>
      <c r="B31" s="53">
        <v>1350000</v>
      </c>
      <c r="C31" s="77" t="s">
        <v>238</v>
      </c>
      <c r="D31" s="55" t="s">
        <v>282</v>
      </c>
      <c r="E31" s="166"/>
    </row>
    <row r="32" spans="1:5" ht="15.75" x14ac:dyDescent="0.25">
      <c r="A32" s="40" t="s">
        <v>291</v>
      </c>
      <c r="B32" s="41">
        <f>SUM(B28:B31)</f>
        <v>2856650</v>
      </c>
      <c r="C32" s="79"/>
      <c r="D32" s="81"/>
      <c r="E32" s="167"/>
    </row>
    <row r="33" spans="1:5" ht="15.75" x14ac:dyDescent="0.25">
      <c r="A33" s="69" t="s">
        <v>290</v>
      </c>
      <c r="B33" s="70"/>
      <c r="C33" s="71"/>
      <c r="D33" s="71"/>
      <c r="E33" s="165"/>
    </row>
    <row r="34" spans="1:5" ht="15.75" x14ac:dyDescent="0.25">
      <c r="A34" s="40" t="s">
        <v>229</v>
      </c>
      <c r="B34" s="41">
        <v>202730</v>
      </c>
      <c r="C34" s="79" t="s">
        <v>238</v>
      </c>
      <c r="D34" s="43" t="s">
        <v>239</v>
      </c>
      <c r="E34" s="166"/>
    </row>
    <row r="35" spans="1:5" ht="15.75" x14ac:dyDescent="0.25">
      <c r="A35" s="45" t="s">
        <v>230</v>
      </c>
      <c r="B35" s="46">
        <v>202730</v>
      </c>
      <c r="C35" s="80" t="s">
        <v>238</v>
      </c>
      <c r="D35" s="48" t="s">
        <v>239</v>
      </c>
      <c r="E35" s="166"/>
    </row>
    <row r="36" spans="1:5" ht="15.75" x14ac:dyDescent="0.25">
      <c r="A36" s="52" t="s">
        <v>231</v>
      </c>
      <c r="B36" s="53">
        <v>223000</v>
      </c>
      <c r="C36" s="77" t="s">
        <v>238</v>
      </c>
      <c r="D36" s="55" t="s">
        <v>239</v>
      </c>
      <c r="E36" s="166"/>
    </row>
    <row r="37" spans="1:5" x14ac:dyDescent="0.25">
      <c r="A37" s="40" t="s">
        <v>291</v>
      </c>
      <c r="B37" s="59">
        <f>SUM(B34:B36)</f>
        <v>628460</v>
      </c>
      <c r="C37" s="78"/>
      <c r="D37" s="6"/>
      <c r="E37" s="167"/>
    </row>
    <row r="38" spans="1:5" ht="15.75" x14ac:dyDescent="0.25">
      <c r="A38" s="29" t="s">
        <v>304</v>
      </c>
      <c r="B38" s="30">
        <f>B15+B22+B26+B32+B37</f>
        <v>15931760</v>
      </c>
      <c r="C38" s="29"/>
      <c r="D38" s="29"/>
      <c r="E38" s="29"/>
    </row>
  </sheetData>
  <mergeCells count="10">
    <mergeCell ref="A1:E1"/>
    <mergeCell ref="D4:D5"/>
    <mergeCell ref="E17:E22"/>
    <mergeCell ref="E6:E15"/>
    <mergeCell ref="E23:E26"/>
    <mergeCell ref="E27:E32"/>
    <mergeCell ref="E33:E37"/>
    <mergeCell ref="A4:A5"/>
    <mergeCell ref="B4:C4"/>
    <mergeCell ref="E4:E5"/>
  </mergeCells>
  <pageMargins left="0.51181102362204722" right="0.51181102362204722" top="0.74803149606299213" bottom="0.74803149606299213" header="0.31496062992125984" footer="0.31496062992125984"/>
  <pageSetup paperSize="9" scale="9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'C:\Users\User\Desktop\[ВИЛОЯТ ҲОКИМИЯТИ АВТОМАШИНАЛАРИ ҚАРЗДОРЛИГИ  DAV.xlsx]Sheet2'!#REF!</xm:f>
          </x14:formula1>
          <xm:sqref>C17:C21 C34:C36</xm:sqref>
        </x14:dataValidation>
        <x14:dataValidation type="list" allowBlank="1" showInputMessage="1" showErrorMessage="1" xr:uid="{00000000-0002-0000-0600-000001000000}">
          <x14:formula1>
            <xm:f>'C:\Users\User\Downloads\Telegram Desktop\[ВИЛОЯТ_ҲОКИМИЯТИ_АВТОМАШИНАЛАРИ_ҚАРЗДОРЛИГИ_SAA.xlsx]Sheet2'!#REF!</xm:f>
          </x14:formula1>
          <xm:sqref>C7:C14 D32:D33 C28:C36 C24:C25 C17:C21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workbookViewId="0">
      <selection activeCell="L8" sqref="L8"/>
    </sheetView>
  </sheetViews>
  <sheetFormatPr defaultRowHeight="31.5" customHeight="1" x14ac:dyDescent="0.25"/>
  <cols>
    <col min="1" max="1" width="5.42578125" customWidth="1"/>
    <col min="2" max="2" width="28.28515625" customWidth="1"/>
    <col min="3" max="3" width="9.85546875" customWidth="1"/>
    <col min="4" max="4" width="0.7109375" hidden="1" customWidth="1"/>
    <col min="5" max="5" width="16.5703125" hidden="1" customWidth="1"/>
    <col min="6" max="6" width="15" hidden="1" customWidth="1"/>
    <col min="7" max="7" width="1.140625" hidden="1" customWidth="1"/>
    <col min="8" max="8" width="12.5703125" customWidth="1"/>
    <col min="11" max="11" width="16.28515625" customWidth="1"/>
    <col min="12" max="12" width="10.140625" customWidth="1"/>
    <col min="13" max="13" width="0.7109375" hidden="1" customWidth="1"/>
    <col min="14" max="14" width="8" hidden="1" customWidth="1"/>
    <col min="15" max="15" width="0.140625" hidden="1" customWidth="1"/>
  </cols>
  <sheetData>
    <row r="1" spans="1:19" s="1" customFormat="1" ht="31.5" customHeight="1" x14ac:dyDescent="0.25"/>
    <row r="2" spans="1:19" s="1" customFormat="1" ht="31.5" customHeight="1" x14ac:dyDescent="0.2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2"/>
    </row>
    <row r="3" spans="1:19" s="1" customFormat="1" ht="31.5" customHeight="1" x14ac:dyDescent="0.25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2"/>
    </row>
    <row r="4" spans="1:19" s="1" customFormat="1" ht="31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9" s="1" customFormat="1" ht="31.5" customHeight="1" x14ac:dyDescent="0.25">
      <c r="A5" s="143" t="s">
        <v>2</v>
      </c>
      <c r="B5" s="143" t="s">
        <v>3</v>
      </c>
      <c r="C5" s="143" t="s">
        <v>4</v>
      </c>
      <c r="D5" s="143" t="s">
        <v>5</v>
      </c>
      <c r="E5" s="143" t="s">
        <v>6</v>
      </c>
      <c r="F5" s="143" t="s">
        <v>7</v>
      </c>
      <c r="G5" s="143" t="s">
        <v>8</v>
      </c>
      <c r="H5" s="143" t="s">
        <v>9</v>
      </c>
      <c r="I5" s="143"/>
      <c r="J5" s="143"/>
      <c r="K5" s="143"/>
      <c r="L5" s="143"/>
      <c r="M5" s="143"/>
      <c r="N5" s="143"/>
      <c r="O5" s="143" t="s">
        <v>199</v>
      </c>
    </row>
    <row r="6" spans="1:19" s="1" customFormat="1" ht="55.5" customHeight="1" x14ac:dyDescent="0.25">
      <c r="A6" s="143"/>
      <c r="B6" s="143"/>
      <c r="C6" s="143"/>
      <c r="D6" s="143"/>
      <c r="E6" s="143"/>
      <c r="F6" s="143"/>
      <c r="G6" s="143"/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143"/>
    </row>
    <row r="7" spans="1:19" s="1" customFormat="1" ht="31.5" customHeight="1" x14ac:dyDescent="0.25">
      <c r="A7" s="4">
        <v>1</v>
      </c>
      <c r="B7" s="4" t="s">
        <v>18</v>
      </c>
      <c r="C7" s="4" t="s">
        <v>19</v>
      </c>
      <c r="D7" s="4">
        <v>1990</v>
      </c>
      <c r="E7" s="4" t="s">
        <v>20</v>
      </c>
      <c r="F7" s="4" t="s">
        <v>21</v>
      </c>
      <c r="G7" s="5" t="s">
        <v>22</v>
      </c>
      <c r="H7" s="4" t="s">
        <v>23</v>
      </c>
      <c r="I7" s="29" t="s">
        <v>189</v>
      </c>
      <c r="J7" s="4">
        <v>2018</v>
      </c>
      <c r="K7" s="4">
        <v>180930074</v>
      </c>
      <c r="L7" s="4" t="s">
        <v>25</v>
      </c>
      <c r="M7" s="4" t="s">
        <v>26</v>
      </c>
      <c r="N7" s="4" t="s">
        <v>27</v>
      </c>
      <c r="O7" s="4">
        <v>260455998</v>
      </c>
      <c r="P7" s="1" t="s">
        <v>35</v>
      </c>
    </row>
    <row r="8" spans="1:19" s="1" customFormat="1" ht="31.5" customHeight="1" x14ac:dyDescent="0.25">
      <c r="A8" s="4">
        <v>2</v>
      </c>
      <c r="B8" s="109" t="s">
        <v>400</v>
      </c>
      <c r="C8" s="4" t="s">
        <v>19</v>
      </c>
      <c r="D8" s="4">
        <v>2000</v>
      </c>
      <c r="E8" s="4" t="s">
        <v>314</v>
      </c>
      <c r="F8" s="4" t="s">
        <v>21</v>
      </c>
      <c r="G8" s="5" t="s">
        <v>315</v>
      </c>
      <c r="H8" s="29" t="s">
        <v>311</v>
      </c>
      <c r="I8" s="29" t="s">
        <v>190</v>
      </c>
      <c r="J8" s="4">
        <v>2021</v>
      </c>
      <c r="K8" s="4" t="s">
        <v>319</v>
      </c>
      <c r="L8" s="4" t="s">
        <v>25</v>
      </c>
      <c r="M8" s="4" t="s">
        <v>26</v>
      </c>
      <c r="N8" s="4" t="s">
        <v>27</v>
      </c>
      <c r="O8" s="4">
        <v>124445000</v>
      </c>
      <c r="P8" s="1" t="s">
        <v>31</v>
      </c>
    </row>
    <row r="9" spans="1:19" s="1" customFormat="1" ht="49.5" customHeight="1" x14ac:dyDescent="0.25">
      <c r="A9" s="4">
        <v>3</v>
      </c>
      <c r="B9" s="29" t="s">
        <v>317</v>
      </c>
      <c r="C9" s="4" t="s">
        <v>19</v>
      </c>
      <c r="D9" s="4">
        <v>1998</v>
      </c>
      <c r="E9" s="4" t="s">
        <v>316</v>
      </c>
      <c r="F9" s="4" t="s">
        <v>21</v>
      </c>
      <c r="G9" s="4" t="s">
        <v>312</v>
      </c>
      <c r="H9" s="6" t="s">
        <v>52</v>
      </c>
      <c r="I9" s="29" t="s">
        <v>193</v>
      </c>
      <c r="J9" s="4">
        <v>2020</v>
      </c>
      <c r="K9" s="4" t="s">
        <v>54</v>
      </c>
      <c r="L9" s="4" t="s">
        <v>25</v>
      </c>
      <c r="M9" s="4" t="s">
        <v>26</v>
      </c>
      <c r="N9" s="4" t="s">
        <v>27</v>
      </c>
      <c r="O9" s="4">
        <v>98364921</v>
      </c>
      <c r="P9" s="1" t="s">
        <v>31</v>
      </c>
      <c r="Q9" s="4"/>
      <c r="R9" s="29"/>
      <c r="S9" s="4"/>
    </row>
    <row r="10" spans="1:19" s="1" customFormat="1" ht="31.5" customHeight="1" x14ac:dyDescent="0.25">
      <c r="A10" s="4">
        <v>4</v>
      </c>
      <c r="B10" s="4" t="s">
        <v>36</v>
      </c>
      <c r="C10" s="4" t="s">
        <v>19</v>
      </c>
      <c r="D10" s="4">
        <v>1967</v>
      </c>
      <c r="E10" s="4" t="s">
        <v>20</v>
      </c>
      <c r="F10" s="4" t="s">
        <v>37</v>
      </c>
      <c r="G10" s="4" t="s">
        <v>38</v>
      </c>
      <c r="H10" s="4" t="s">
        <v>39</v>
      </c>
      <c r="I10" s="30" t="s">
        <v>197</v>
      </c>
      <c r="J10" s="4">
        <v>2018</v>
      </c>
      <c r="K10" s="4">
        <v>956400</v>
      </c>
      <c r="L10" s="4" t="s">
        <v>25</v>
      </c>
      <c r="M10" s="4" t="s">
        <v>26</v>
      </c>
      <c r="N10" s="4" t="s">
        <v>27</v>
      </c>
      <c r="O10" s="4">
        <v>127000000</v>
      </c>
      <c r="P10" s="1" t="s">
        <v>31</v>
      </c>
    </row>
    <row r="11" spans="1:19" s="1" customFormat="1" ht="31.5" customHeight="1" x14ac:dyDescent="0.25">
      <c r="A11" s="4">
        <v>5</v>
      </c>
      <c r="B11" s="4" t="s">
        <v>46</v>
      </c>
      <c r="C11" s="4" t="s">
        <v>19</v>
      </c>
      <c r="D11" s="4">
        <v>1996</v>
      </c>
      <c r="E11" s="4" t="s">
        <v>47</v>
      </c>
      <c r="F11" s="4" t="s">
        <v>21</v>
      </c>
      <c r="G11" s="5" t="s">
        <v>48</v>
      </c>
      <c r="H11" s="4" t="s">
        <v>29</v>
      </c>
      <c r="I11" s="29" t="s">
        <v>194</v>
      </c>
      <c r="J11" s="4">
        <v>2017</v>
      </c>
      <c r="K11" s="4" t="s">
        <v>50</v>
      </c>
      <c r="L11" s="4" t="s">
        <v>25</v>
      </c>
      <c r="M11" s="4" t="s">
        <v>26</v>
      </c>
      <c r="N11" s="4" t="s">
        <v>27</v>
      </c>
      <c r="O11" s="4">
        <v>106838380</v>
      </c>
      <c r="P11" s="1" t="s">
        <v>31</v>
      </c>
    </row>
    <row r="12" spans="1:19" s="1" customFormat="1" ht="31.5" customHeight="1" x14ac:dyDescent="0.25">
      <c r="A12" s="4">
        <v>6</v>
      </c>
      <c r="B12" s="4" t="s">
        <v>41</v>
      </c>
      <c r="C12" s="4" t="s">
        <v>19</v>
      </c>
      <c r="D12" s="4">
        <v>1972</v>
      </c>
      <c r="E12" s="4" t="s">
        <v>42</v>
      </c>
      <c r="F12" s="4" t="s">
        <v>21</v>
      </c>
      <c r="G12" s="4" t="s">
        <v>43</v>
      </c>
      <c r="H12" s="4" t="s">
        <v>29</v>
      </c>
      <c r="I12" s="29" t="s">
        <v>192</v>
      </c>
      <c r="J12" s="4">
        <v>2018</v>
      </c>
      <c r="K12" s="4" t="s">
        <v>45</v>
      </c>
      <c r="L12" s="4" t="s">
        <v>25</v>
      </c>
      <c r="M12" s="4" t="s">
        <v>26</v>
      </c>
      <c r="N12" s="4" t="s">
        <v>27</v>
      </c>
      <c r="O12" s="4">
        <v>98364921</v>
      </c>
      <c r="P12" s="1" t="s">
        <v>31</v>
      </c>
    </row>
    <row r="13" spans="1:19" s="1" customFormat="1" ht="31.5" customHeight="1" x14ac:dyDescent="0.25">
      <c r="A13" s="4">
        <v>7</v>
      </c>
      <c r="B13" s="4" t="s">
        <v>329</v>
      </c>
      <c r="C13" s="4" t="s">
        <v>19</v>
      </c>
      <c r="D13" s="4">
        <v>1982</v>
      </c>
      <c r="E13" s="4" t="s">
        <v>195</v>
      </c>
      <c r="F13" s="4" t="s">
        <v>21</v>
      </c>
      <c r="G13" s="4" t="s">
        <v>196</v>
      </c>
      <c r="H13" s="4" t="s">
        <v>29</v>
      </c>
      <c r="I13" s="29" t="s">
        <v>191</v>
      </c>
      <c r="J13" s="4">
        <v>2017</v>
      </c>
      <c r="K13" s="4" t="s">
        <v>34</v>
      </c>
      <c r="L13" s="4" t="s">
        <v>25</v>
      </c>
      <c r="M13" s="4" t="s">
        <v>26</v>
      </c>
      <c r="N13" s="4" t="s">
        <v>27</v>
      </c>
      <c r="O13" s="4"/>
      <c r="P13" s="1" t="s">
        <v>31</v>
      </c>
      <c r="Q13" s="4"/>
      <c r="R13" s="1" t="s">
        <v>321</v>
      </c>
    </row>
    <row r="14" spans="1:19" s="1" customFormat="1" ht="41.25" customHeight="1" x14ac:dyDescent="0.25">
      <c r="A14" s="4">
        <v>8</v>
      </c>
      <c r="B14" s="4" t="s">
        <v>410</v>
      </c>
      <c r="C14" s="4" t="s">
        <v>19</v>
      </c>
      <c r="D14" s="4">
        <v>1995</v>
      </c>
      <c r="E14" s="4" t="s">
        <v>411</v>
      </c>
      <c r="F14" s="4" t="s">
        <v>21</v>
      </c>
      <c r="G14" s="59" t="s">
        <v>412</v>
      </c>
      <c r="H14" s="6" t="s">
        <v>52</v>
      </c>
      <c r="I14" s="29" t="s">
        <v>56</v>
      </c>
      <c r="J14" s="6">
        <v>2019</v>
      </c>
      <c r="K14" s="6" t="s">
        <v>57</v>
      </c>
      <c r="L14" s="4" t="s">
        <v>25</v>
      </c>
      <c r="M14" s="4" t="s">
        <v>26</v>
      </c>
      <c r="N14" s="4" t="s">
        <v>27</v>
      </c>
      <c r="O14" s="6">
        <v>87060777</v>
      </c>
      <c r="P14" s="1" t="s">
        <v>31</v>
      </c>
    </row>
    <row r="15" spans="1:19" s="1" customFormat="1" ht="31.5" customHeight="1" x14ac:dyDescent="0.25">
      <c r="A15" s="4">
        <v>9</v>
      </c>
      <c r="B15" s="6" t="s">
        <v>313</v>
      </c>
      <c r="C15" s="6" t="s">
        <v>19</v>
      </c>
      <c r="D15" s="6"/>
      <c r="E15" s="6" t="s">
        <v>320</v>
      </c>
      <c r="F15" s="6" t="s">
        <v>21</v>
      </c>
      <c r="G15" s="6"/>
      <c r="H15" s="6" t="s">
        <v>167</v>
      </c>
      <c r="I15" s="29" t="s">
        <v>168</v>
      </c>
      <c r="J15" s="6">
        <v>2021</v>
      </c>
      <c r="K15" s="6" t="s">
        <v>187</v>
      </c>
      <c r="L15" s="4" t="s">
        <v>25</v>
      </c>
      <c r="M15" s="4" t="s">
        <v>26</v>
      </c>
      <c r="N15" s="4" t="s">
        <v>27</v>
      </c>
      <c r="O15" s="6">
        <v>78283000</v>
      </c>
      <c r="P15" s="1" t="s">
        <v>31</v>
      </c>
    </row>
    <row r="16" spans="1:19" s="1" customFormat="1" ht="31.5" customHeight="1" x14ac:dyDescent="0.25">
      <c r="A16" s="4">
        <v>10</v>
      </c>
      <c r="B16" s="6" t="s">
        <v>188</v>
      </c>
      <c r="C16" s="6" t="s">
        <v>19</v>
      </c>
      <c r="D16" s="6"/>
      <c r="E16" s="6"/>
      <c r="F16" s="6"/>
      <c r="G16" s="6"/>
      <c r="H16" s="6" t="s">
        <v>167</v>
      </c>
      <c r="I16" s="25"/>
      <c r="J16" s="6">
        <v>2018</v>
      </c>
      <c r="K16" s="6" t="s">
        <v>186</v>
      </c>
      <c r="L16" s="4" t="s">
        <v>25</v>
      </c>
      <c r="M16" s="4" t="s">
        <v>26</v>
      </c>
      <c r="N16" s="4" t="s">
        <v>27</v>
      </c>
      <c r="O16" s="6">
        <v>5057258</v>
      </c>
    </row>
    <row r="17" spans="1:15" s="1" customFormat="1" ht="31.5" customHeight="1" x14ac:dyDescent="0.25"/>
    <row r="18" spans="1:15" s="1" customFormat="1" ht="31.5" customHeight="1" x14ac:dyDescent="0.25"/>
    <row r="19" spans="1:15" s="1" customFormat="1" ht="31.5" customHeight="1" x14ac:dyDescent="0.25"/>
    <row r="20" spans="1:15" s="1" customFormat="1" ht="31.5" customHeight="1" x14ac:dyDescent="0.25">
      <c r="A20" s="142" t="s">
        <v>418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15" s="1" customFormat="1" ht="31.5" customHeight="1" x14ac:dyDescent="0.25">
      <c r="A21" s="142" t="s">
        <v>1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</row>
    <row r="22" spans="1:15" s="1" customFormat="1" ht="31.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 s="1" customFormat="1" ht="31.5" customHeight="1" x14ac:dyDescent="0.25">
      <c r="A23" s="143" t="s">
        <v>2</v>
      </c>
      <c r="B23" s="143" t="s">
        <v>3</v>
      </c>
      <c r="C23" s="143" t="s">
        <v>4</v>
      </c>
      <c r="D23" s="143" t="s">
        <v>5</v>
      </c>
      <c r="E23" s="143" t="s">
        <v>6</v>
      </c>
      <c r="F23" s="143" t="s">
        <v>7</v>
      </c>
      <c r="G23" s="143" t="s">
        <v>8</v>
      </c>
      <c r="H23" s="143" t="s">
        <v>9</v>
      </c>
      <c r="I23" s="143"/>
      <c r="J23" s="143"/>
      <c r="K23" s="143"/>
      <c r="L23" s="143"/>
      <c r="M23" s="143"/>
      <c r="N23" s="143"/>
      <c r="O23" s="143" t="s">
        <v>199</v>
      </c>
    </row>
    <row r="24" spans="1:15" s="1" customFormat="1" ht="42" customHeight="1" x14ac:dyDescent="0.25">
      <c r="A24" s="143"/>
      <c r="B24" s="143"/>
      <c r="C24" s="143"/>
      <c r="D24" s="143"/>
      <c r="E24" s="143"/>
      <c r="F24" s="143"/>
      <c r="G24" s="143"/>
      <c r="H24" s="132" t="s">
        <v>11</v>
      </c>
      <c r="I24" s="132" t="s">
        <v>12</v>
      </c>
      <c r="J24" s="132" t="s">
        <v>13</v>
      </c>
      <c r="K24" s="132" t="s">
        <v>14</v>
      </c>
      <c r="L24" s="132" t="s">
        <v>15</v>
      </c>
      <c r="M24" s="132" t="s">
        <v>16</v>
      </c>
      <c r="N24" s="132" t="s">
        <v>17</v>
      </c>
      <c r="O24" s="143"/>
    </row>
    <row r="25" spans="1:15" s="1" customFormat="1" ht="31.5" customHeight="1" x14ac:dyDescent="0.25">
      <c r="A25" s="132">
        <v>1</v>
      </c>
      <c r="B25" s="132" t="s">
        <v>18</v>
      </c>
      <c r="C25" s="132" t="s">
        <v>19</v>
      </c>
      <c r="D25" s="132">
        <v>1990</v>
      </c>
      <c r="E25" s="132" t="s">
        <v>20</v>
      </c>
      <c r="F25" s="132" t="s">
        <v>21</v>
      </c>
      <c r="G25" s="5" t="s">
        <v>22</v>
      </c>
      <c r="H25" s="132" t="s">
        <v>23</v>
      </c>
      <c r="I25" s="133" t="s">
        <v>189</v>
      </c>
      <c r="J25" s="132">
        <v>2018</v>
      </c>
      <c r="K25" s="132">
        <v>180930074</v>
      </c>
      <c r="L25" s="132" t="s">
        <v>25</v>
      </c>
      <c r="M25" s="132" t="s">
        <v>26</v>
      </c>
      <c r="N25" s="132" t="s">
        <v>27</v>
      </c>
      <c r="O25" s="132">
        <v>260455998</v>
      </c>
    </row>
    <row r="26" spans="1:15" s="1" customFormat="1" ht="31.5" customHeight="1" x14ac:dyDescent="0.25">
      <c r="A26" s="132">
        <v>2</v>
      </c>
      <c r="B26" s="132" t="s">
        <v>400</v>
      </c>
      <c r="C26" s="132" t="s">
        <v>19</v>
      </c>
      <c r="D26" s="132">
        <v>2000</v>
      </c>
      <c r="E26" s="132" t="s">
        <v>314</v>
      </c>
      <c r="F26" s="132" t="s">
        <v>21</v>
      </c>
      <c r="G26" s="5" t="s">
        <v>315</v>
      </c>
      <c r="H26" s="133" t="s">
        <v>311</v>
      </c>
      <c r="I26" s="133" t="s">
        <v>190</v>
      </c>
      <c r="J26" s="132">
        <v>2021</v>
      </c>
      <c r="K26" s="132" t="s">
        <v>319</v>
      </c>
      <c r="L26" s="132" t="s">
        <v>25</v>
      </c>
      <c r="M26" s="132" t="s">
        <v>26</v>
      </c>
      <c r="N26" s="132" t="s">
        <v>27</v>
      </c>
      <c r="O26" s="132">
        <v>124445000</v>
      </c>
    </row>
    <row r="27" spans="1:15" s="1" customFormat="1" ht="31.5" customHeight="1" x14ac:dyDescent="0.25">
      <c r="A27" s="132">
        <v>3</v>
      </c>
      <c r="B27" s="133" t="s">
        <v>317</v>
      </c>
      <c r="C27" s="132" t="s">
        <v>19</v>
      </c>
      <c r="D27" s="132">
        <v>1998</v>
      </c>
      <c r="E27" s="132" t="s">
        <v>316</v>
      </c>
      <c r="F27" s="132" t="s">
        <v>21</v>
      </c>
      <c r="G27" s="132" t="s">
        <v>312</v>
      </c>
      <c r="H27" s="135" t="s">
        <v>52</v>
      </c>
      <c r="I27" s="133" t="s">
        <v>193</v>
      </c>
      <c r="J27" s="132">
        <v>2020</v>
      </c>
      <c r="K27" s="132" t="s">
        <v>54</v>
      </c>
      <c r="L27" s="132" t="s">
        <v>25</v>
      </c>
      <c r="M27" s="132" t="s">
        <v>26</v>
      </c>
      <c r="N27" s="132" t="s">
        <v>27</v>
      </c>
      <c r="O27" s="132">
        <v>98364921</v>
      </c>
    </row>
    <row r="28" spans="1:15" ht="31.5" customHeight="1" x14ac:dyDescent="0.25">
      <c r="A28" s="132">
        <v>4</v>
      </c>
      <c r="B28" s="132" t="s">
        <v>36</v>
      </c>
      <c r="C28" s="132" t="s">
        <v>19</v>
      </c>
      <c r="D28" s="132">
        <v>1967</v>
      </c>
      <c r="E28" s="132" t="s">
        <v>20</v>
      </c>
      <c r="F28" s="132" t="s">
        <v>37</v>
      </c>
      <c r="G28" s="132" t="s">
        <v>38</v>
      </c>
      <c r="H28" s="132" t="s">
        <v>39</v>
      </c>
      <c r="I28" s="30" t="s">
        <v>197</v>
      </c>
      <c r="J28" s="132">
        <v>2018</v>
      </c>
      <c r="K28" s="132">
        <v>956400</v>
      </c>
      <c r="L28" s="132" t="s">
        <v>25</v>
      </c>
      <c r="M28" s="132" t="s">
        <v>26</v>
      </c>
      <c r="N28" s="132" t="s">
        <v>27</v>
      </c>
      <c r="O28" s="132">
        <v>127000000</v>
      </c>
    </row>
    <row r="29" spans="1:15" ht="31.5" customHeight="1" x14ac:dyDescent="0.25">
      <c r="A29" s="132">
        <v>5</v>
      </c>
      <c r="B29" s="132" t="s">
        <v>46</v>
      </c>
      <c r="C29" s="132" t="s">
        <v>19</v>
      </c>
      <c r="D29" s="132">
        <v>1996</v>
      </c>
      <c r="E29" s="132" t="s">
        <v>47</v>
      </c>
      <c r="F29" s="132" t="s">
        <v>21</v>
      </c>
      <c r="G29" s="5" t="s">
        <v>48</v>
      </c>
      <c r="H29" s="132" t="s">
        <v>29</v>
      </c>
      <c r="I29" s="133" t="s">
        <v>194</v>
      </c>
      <c r="J29" s="132">
        <v>2017</v>
      </c>
      <c r="K29" s="132" t="s">
        <v>50</v>
      </c>
      <c r="L29" s="132" t="s">
        <v>25</v>
      </c>
      <c r="M29" s="132" t="s">
        <v>26</v>
      </c>
      <c r="N29" s="132" t="s">
        <v>27</v>
      </c>
      <c r="O29" s="132">
        <v>106838380</v>
      </c>
    </row>
    <row r="30" spans="1:15" ht="31.5" customHeight="1" x14ac:dyDescent="0.25">
      <c r="A30" s="132">
        <v>6</v>
      </c>
      <c r="B30" s="132" t="s">
        <v>41</v>
      </c>
      <c r="C30" s="132" t="s">
        <v>19</v>
      </c>
      <c r="D30" s="132">
        <v>1972</v>
      </c>
      <c r="E30" s="132" t="s">
        <v>42</v>
      </c>
      <c r="F30" s="132" t="s">
        <v>21</v>
      </c>
      <c r="G30" s="132" t="s">
        <v>43</v>
      </c>
      <c r="H30" s="132" t="s">
        <v>29</v>
      </c>
      <c r="I30" s="133" t="s">
        <v>192</v>
      </c>
      <c r="J30" s="132">
        <v>2018</v>
      </c>
      <c r="K30" s="132" t="s">
        <v>45</v>
      </c>
      <c r="L30" s="132" t="s">
        <v>25</v>
      </c>
      <c r="M30" s="132" t="s">
        <v>26</v>
      </c>
      <c r="N30" s="132" t="s">
        <v>27</v>
      </c>
      <c r="O30" s="132">
        <v>98364921</v>
      </c>
    </row>
    <row r="31" spans="1:15" ht="31.5" customHeight="1" x14ac:dyDescent="0.25">
      <c r="A31" s="132">
        <v>7</v>
      </c>
      <c r="B31" s="132" t="s">
        <v>329</v>
      </c>
      <c r="C31" s="132" t="s">
        <v>19</v>
      </c>
      <c r="D31" s="132">
        <v>1982</v>
      </c>
      <c r="E31" s="132" t="s">
        <v>195</v>
      </c>
      <c r="F31" s="132" t="s">
        <v>21</v>
      </c>
      <c r="G31" s="132" t="s">
        <v>196</v>
      </c>
      <c r="H31" s="132" t="s">
        <v>29</v>
      </c>
      <c r="I31" s="133" t="s">
        <v>191</v>
      </c>
      <c r="J31" s="132">
        <v>2017</v>
      </c>
      <c r="K31" s="132" t="s">
        <v>34</v>
      </c>
      <c r="L31" s="132" t="s">
        <v>25</v>
      </c>
      <c r="M31" s="132" t="s">
        <v>26</v>
      </c>
      <c r="N31" s="132" t="s">
        <v>27</v>
      </c>
      <c r="O31" s="132"/>
    </row>
    <row r="32" spans="1:15" ht="31.5" customHeight="1" x14ac:dyDescent="0.25">
      <c r="A32" s="132">
        <v>8</v>
      </c>
      <c r="B32" s="132" t="s">
        <v>410</v>
      </c>
      <c r="C32" s="132" t="s">
        <v>19</v>
      </c>
      <c r="D32" s="132">
        <v>1995</v>
      </c>
      <c r="E32" s="132" t="s">
        <v>411</v>
      </c>
      <c r="F32" s="132" t="s">
        <v>21</v>
      </c>
      <c r="G32" s="59" t="s">
        <v>412</v>
      </c>
      <c r="H32" s="135" t="s">
        <v>52</v>
      </c>
      <c r="I32" s="133" t="s">
        <v>56</v>
      </c>
      <c r="J32" s="135">
        <v>2019</v>
      </c>
      <c r="K32" s="135" t="s">
        <v>57</v>
      </c>
      <c r="L32" s="132" t="s">
        <v>25</v>
      </c>
      <c r="M32" s="132" t="s">
        <v>26</v>
      </c>
      <c r="N32" s="132" t="s">
        <v>27</v>
      </c>
      <c r="O32" s="135">
        <v>87060777</v>
      </c>
    </row>
    <row r="33" spans="1:15" ht="31.5" customHeight="1" x14ac:dyDescent="0.25">
      <c r="A33" s="132">
        <v>9</v>
      </c>
      <c r="B33" s="135" t="s">
        <v>313</v>
      </c>
      <c r="C33" s="135" t="s">
        <v>19</v>
      </c>
      <c r="D33" s="135"/>
      <c r="E33" s="135" t="s">
        <v>320</v>
      </c>
      <c r="F33" s="135" t="s">
        <v>21</v>
      </c>
      <c r="G33" s="135"/>
      <c r="H33" s="135" t="s">
        <v>167</v>
      </c>
      <c r="I33" s="133" t="s">
        <v>168</v>
      </c>
      <c r="J33" s="135">
        <v>2021</v>
      </c>
      <c r="K33" s="135" t="s">
        <v>187</v>
      </c>
      <c r="L33" s="132" t="s">
        <v>25</v>
      </c>
      <c r="M33" s="132" t="s">
        <v>26</v>
      </c>
      <c r="N33" s="132" t="s">
        <v>27</v>
      </c>
      <c r="O33" s="135">
        <v>78283000</v>
      </c>
    </row>
    <row r="34" spans="1:15" ht="31.5" customHeight="1" x14ac:dyDescent="0.25">
      <c r="A34" s="132">
        <v>10</v>
      </c>
      <c r="B34" s="135" t="s">
        <v>415</v>
      </c>
      <c r="C34" s="135" t="s">
        <v>19</v>
      </c>
      <c r="D34" s="135"/>
      <c r="E34" s="135" t="s">
        <v>320</v>
      </c>
      <c r="F34" s="135"/>
      <c r="G34" s="135"/>
      <c r="H34" s="135" t="s">
        <v>167</v>
      </c>
      <c r="I34" s="25" t="s">
        <v>416</v>
      </c>
      <c r="J34" s="135">
        <v>2018</v>
      </c>
      <c r="K34" s="135" t="s">
        <v>417</v>
      </c>
      <c r="L34" s="132" t="s">
        <v>25</v>
      </c>
      <c r="M34" s="132" t="s">
        <v>26</v>
      </c>
      <c r="N34" s="132" t="s">
        <v>27</v>
      </c>
      <c r="O34" s="135">
        <v>5057258</v>
      </c>
    </row>
    <row r="36" spans="1:15" ht="31.5" customHeight="1" x14ac:dyDescent="0.25">
      <c r="B36" s="140" t="s">
        <v>419</v>
      </c>
      <c r="C36" s="140"/>
      <c r="D36" s="140"/>
      <c r="E36" s="140"/>
      <c r="F36" s="140"/>
      <c r="G36" s="140"/>
      <c r="H36" s="140"/>
      <c r="I36" s="140"/>
      <c r="J36" s="140"/>
      <c r="K36" s="141" t="s">
        <v>185</v>
      </c>
    </row>
  </sheetData>
  <mergeCells count="22">
    <mergeCell ref="O5:O6"/>
    <mergeCell ref="A2:O2"/>
    <mergeCell ref="A3:O3"/>
    <mergeCell ref="A5:A6"/>
    <mergeCell ref="B5:B6"/>
    <mergeCell ref="C5:C6"/>
    <mergeCell ref="D5:D6"/>
    <mergeCell ref="E5:E6"/>
    <mergeCell ref="F5:F6"/>
    <mergeCell ref="G5:G6"/>
    <mergeCell ref="H5:N5"/>
    <mergeCell ref="A20:O20"/>
    <mergeCell ref="A21:O21"/>
    <mergeCell ref="A23:A24"/>
    <mergeCell ref="B23:B24"/>
    <mergeCell ref="C23:C24"/>
    <mergeCell ref="D23:D24"/>
    <mergeCell ref="E23:E24"/>
    <mergeCell ref="F23:F24"/>
    <mergeCell ref="G23:G24"/>
    <mergeCell ref="H23:N23"/>
    <mergeCell ref="O23:O24"/>
  </mergeCells>
  <pageMargins left="0.51181102362204722" right="0.11811023622047245" top="0.55118110236220474" bottom="0.74803149606299213" header="0.31496062992125984" footer="0.31496062992125984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C7490-F11B-4698-BBE0-7270C3F3A163}">
  <dimension ref="A1:L25"/>
  <sheetViews>
    <sheetView tabSelected="1" topLeftCell="A3" workbookViewId="0">
      <selection activeCell="B5" sqref="B5:C5"/>
    </sheetView>
  </sheetViews>
  <sheetFormatPr defaultRowHeight="15" x14ac:dyDescent="0.25"/>
  <cols>
    <col min="1" max="1" width="6.85546875" customWidth="1"/>
    <col min="2" max="2" width="28.28515625" customWidth="1"/>
    <col min="3" max="3" width="27.140625" customWidth="1"/>
    <col min="4" max="4" width="13.85546875" customWidth="1"/>
    <col min="5" max="5" width="11.28515625" customWidth="1"/>
    <col min="6" max="6" width="11.140625" customWidth="1"/>
    <col min="7" max="7" width="9.28515625" hidden="1" customWidth="1"/>
    <col min="8" max="8" width="12.28515625" hidden="1" customWidth="1"/>
  </cols>
  <sheetData>
    <row r="1" spans="1:12" s="1" customFormat="1" x14ac:dyDescent="0.25">
      <c r="A1" s="7"/>
      <c r="B1" s="7"/>
      <c r="C1" s="7"/>
    </row>
    <row r="2" spans="1:12" s="1" customFormat="1" ht="42.75" customHeight="1" x14ac:dyDescent="0.25">
      <c r="A2" s="142" t="s">
        <v>326</v>
      </c>
      <c r="B2" s="142"/>
      <c r="C2" s="142"/>
      <c r="D2" s="142"/>
      <c r="E2" s="142"/>
      <c r="F2" s="142"/>
      <c r="G2" s="142"/>
      <c r="H2" s="142"/>
    </row>
    <row r="3" spans="1:12" s="1" customFormat="1" ht="18.75" customHeight="1" x14ac:dyDescent="0.25">
      <c r="A3" s="142" t="s">
        <v>1</v>
      </c>
      <c r="B3" s="142"/>
      <c r="C3" s="142"/>
      <c r="D3" s="142"/>
      <c r="E3" s="142"/>
      <c r="F3" s="142"/>
    </row>
    <row r="4" spans="1:12" s="1" customFormat="1" ht="15.75" x14ac:dyDescent="0.25">
      <c r="A4" s="28"/>
      <c r="B4" s="28"/>
      <c r="C4" s="28"/>
    </row>
    <row r="5" spans="1:12" s="1" customFormat="1" ht="26.25" customHeight="1" x14ac:dyDescent="0.25">
      <c r="A5" s="144" t="s">
        <v>58</v>
      </c>
      <c r="B5" s="146" t="s">
        <v>59</v>
      </c>
      <c r="C5" s="146"/>
      <c r="D5" s="148" t="s">
        <v>9</v>
      </c>
      <c r="E5" s="149"/>
      <c r="F5" s="150"/>
      <c r="G5" s="143" t="s">
        <v>327</v>
      </c>
      <c r="H5" s="143" t="s">
        <v>322</v>
      </c>
    </row>
    <row r="6" spans="1:12" s="1" customFormat="1" ht="44.25" customHeight="1" x14ac:dyDescent="0.25">
      <c r="A6" s="145"/>
      <c r="B6" s="29" t="s">
        <v>60</v>
      </c>
      <c r="C6" s="29" t="s">
        <v>61</v>
      </c>
      <c r="D6" s="4" t="s">
        <v>11</v>
      </c>
      <c r="E6" s="4" t="s">
        <v>12</v>
      </c>
      <c r="F6" s="4" t="s">
        <v>13</v>
      </c>
      <c r="G6" s="143"/>
      <c r="H6" s="143"/>
    </row>
    <row r="7" spans="1:12" s="1" customFormat="1" ht="33.75" customHeight="1" x14ac:dyDescent="0.25">
      <c r="A7" s="29">
        <v>1</v>
      </c>
      <c r="B7" s="29" t="s">
        <v>62</v>
      </c>
      <c r="C7" s="33" t="s">
        <v>306</v>
      </c>
      <c r="D7" s="4" t="s">
        <v>23</v>
      </c>
      <c r="E7" s="29" t="s">
        <v>189</v>
      </c>
      <c r="F7" s="4">
        <v>2018</v>
      </c>
      <c r="G7" s="6">
        <v>1350</v>
      </c>
      <c r="H7" s="82">
        <v>45069</v>
      </c>
    </row>
    <row r="8" spans="1:12" s="1" customFormat="1" ht="44.25" customHeight="1" x14ac:dyDescent="0.25">
      <c r="A8" s="29">
        <v>2</v>
      </c>
      <c r="B8" s="29" t="s">
        <v>63</v>
      </c>
      <c r="C8" s="33" t="s">
        <v>328</v>
      </c>
      <c r="D8" s="29" t="s">
        <v>311</v>
      </c>
      <c r="E8" s="29" t="s">
        <v>190</v>
      </c>
      <c r="F8" s="4">
        <v>2021</v>
      </c>
      <c r="G8" s="6">
        <v>870</v>
      </c>
      <c r="H8" s="82" t="s">
        <v>323</v>
      </c>
    </row>
    <row r="9" spans="1:12" s="1" customFormat="1" ht="39" customHeight="1" x14ac:dyDescent="0.25">
      <c r="A9" s="29">
        <v>3</v>
      </c>
      <c r="B9" s="29" t="s">
        <v>64</v>
      </c>
      <c r="C9" s="33" t="s">
        <v>438</v>
      </c>
      <c r="D9" s="6" t="s">
        <v>52</v>
      </c>
      <c r="E9" s="29" t="s">
        <v>193</v>
      </c>
      <c r="F9" s="4">
        <v>2020</v>
      </c>
      <c r="G9" s="6">
        <v>300</v>
      </c>
      <c r="H9" s="82">
        <v>44775</v>
      </c>
    </row>
    <row r="10" spans="1:12" s="1" customFormat="1" ht="36" customHeight="1" x14ac:dyDescent="0.25">
      <c r="A10" s="29">
        <v>4</v>
      </c>
      <c r="B10" s="29" t="s">
        <v>65</v>
      </c>
      <c r="C10" s="33" t="s">
        <v>308</v>
      </c>
      <c r="D10" s="4" t="s">
        <v>39</v>
      </c>
      <c r="E10" s="30" t="s">
        <v>197</v>
      </c>
      <c r="F10" s="4">
        <v>2018</v>
      </c>
      <c r="G10" s="6" t="s">
        <v>324</v>
      </c>
      <c r="H10" s="6" t="s">
        <v>324</v>
      </c>
    </row>
    <row r="11" spans="1:12" s="1" customFormat="1" ht="34.5" customHeight="1" x14ac:dyDescent="0.25">
      <c r="A11" s="29">
        <v>5</v>
      </c>
      <c r="B11" s="29" t="s">
        <v>67</v>
      </c>
      <c r="C11" s="33" t="s">
        <v>309</v>
      </c>
      <c r="D11" s="4" t="s">
        <v>29</v>
      </c>
      <c r="E11" s="29" t="s">
        <v>194</v>
      </c>
      <c r="F11" s="4">
        <v>2017</v>
      </c>
      <c r="G11" s="6">
        <v>330</v>
      </c>
      <c r="H11" s="82">
        <v>45112</v>
      </c>
    </row>
    <row r="12" spans="1:12" s="1" customFormat="1" ht="44.25" customHeight="1" x14ac:dyDescent="0.25">
      <c r="A12" s="29">
        <v>6</v>
      </c>
      <c r="B12" s="29" t="s">
        <v>66</v>
      </c>
      <c r="C12" s="33" t="s">
        <v>330</v>
      </c>
      <c r="D12" s="4" t="s">
        <v>29</v>
      </c>
      <c r="E12" s="29" t="s">
        <v>192</v>
      </c>
      <c r="F12" s="4">
        <v>2018</v>
      </c>
      <c r="G12" s="6" t="s">
        <v>324</v>
      </c>
      <c r="H12" s="6" t="s">
        <v>324</v>
      </c>
    </row>
    <row r="13" spans="1:12" s="1" customFormat="1" ht="44.25" customHeight="1" x14ac:dyDescent="0.25">
      <c r="A13" s="29">
        <v>7</v>
      </c>
      <c r="B13" s="29" t="s">
        <v>68</v>
      </c>
      <c r="C13" s="33" t="s">
        <v>310</v>
      </c>
      <c r="D13" s="4" t="s">
        <v>29</v>
      </c>
      <c r="E13" s="29" t="s">
        <v>191</v>
      </c>
      <c r="F13" s="4">
        <v>2017</v>
      </c>
      <c r="G13" s="6" t="s">
        <v>324</v>
      </c>
      <c r="H13" s="6" t="s">
        <v>324</v>
      </c>
      <c r="K13" s="29" t="s">
        <v>193</v>
      </c>
      <c r="L13" s="4">
        <v>2020</v>
      </c>
    </row>
    <row r="14" spans="1:12" s="1" customFormat="1" ht="51" customHeight="1" x14ac:dyDescent="0.25">
      <c r="A14" s="29">
        <v>8</v>
      </c>
      <c r="B14" s="29" t="s">
        <v>69</v>
      </c>
      <c r="C14" s="29" t="s">
        <v>70</v>
      </c>
      <c r="D14" s="6" t="s">
        <v>52</v>
      </c>
      <c r="E14" s="29" t="s">
        <v>56</v>
      </c>
      <c r="F14" s="6">
        <v>2019</v>
      </c>
      <c r="G14" s="6">
        <v>450</v>
      </c>
      <c r="H14" s="6" t="s">
        <v>325</v>
      </c>
    </row>
    <row r="15" spans="1:12" s="1" customFormat="1" ht="31.5" x14ac:dyDescent="0.25">
      <c r="B15" s="6" t="s">
        <v>313</v>
      </c>
      <c r="C15" s="6" t="s">
        <v>313</v>
      </c>
      <c r="D15" s="6" t="s">
        <v>167</v>
      </c>
      <c r="E15" s="29" t="s">
        <v>168</v>
      </c>
      <c r="F15" s="6">
        <v>2021</v>
      </c>
    </row>
    <row r="16" spans="1:12" s="1" customFormat="1" ht="45" customHeight="1" x14ac:dyDescent="0.25">
      <c r="B16" s="147"/>
      <c r="C16" s="147"/>
    </row>
    <row r="17" spans="1:11" s="1" customFormat="1" x14ac:dyDescent="0.25"/>
    <row r="18" spans="1:11" s="1" customFormat="1" x14ac:dyDescent="0.25"/>
    <row r="19" spans="1:11" s="1" customFormat="1" ht="54.75" customHeight="1" x14ac:dyDescent="0.25">
      <c r="A19" s="142" t="s">
        <v>326</v>
      </c>
      <c r="B19" s="142"/>
      <c r="C19" s="142"/>
      <c r="D19" s="142"/>
      <c r="E19" s="142"/>
      <c r="F19" s="142"/>
      <c r="G19" s="142"/>
      <c r="H19" s="142"/>
    </row>
    <row r="20" spans="1:11" s="1" customFormat="1" ht="18.75" customHeight="1" x14ac:dyDescent="0.25">
      <c r="A20" s="142" t="s">
        <v>1</v>
      </c>
      <c r="B20" s="142"/>
      <c r="C20" s="142"/>
      <c r="D20" s="142"/>
      <c r="E20" s="142"/>
      <c r="F20" s="142"/>
      <c r="G20" s="115"/>
      <c r="H20" s="115"/>
    </row>
    <row r="21" spans="1:11" s="1" customFormat="1" x14ac:dyDescent="0.25"/>
    <row r="22" spans="1:11" s="1" customFormat="1" x14ac:dyDescent="0.25">
      <c r="F22" s="1" t="s">
        <v>402</v>
      </c>
    </row>
    <row r="23" spans="1:11" s="1" customFormat="1" ht="31.5" x14ac:dyDescent="0.25">
      <c r="A23" s="114">
        <v>1</v>
      </c>
      <c r="B23" s="114" t="s">
        <v>63</v>
      </c>
      <c r="C23" s="33" t="s">
        <v>328</v>
      </c>
      <c r="D23" s="114" t="s">
        <v>311</v>
      </c>
      <c r="E23" s="114" t="s">
        <v>190</v>
      </c>
      <c r="F23" s="114">
        <v>687</v>
      </c>
      <c r="J23" s="1">
        <v>330</v>
      </c>
      <c r="K23" s="1">
        <v>357</v>
      </c>
    </row>
    <row r="24" spans="1:11" s="1" customFormat="1" ht="47.25" x14ac:dyDescent="0.25">
      <c r="A24" s="114">
        <v>2</v>
      </c>
      <c r="B24" s="114" t="s">
        <v>66</v>
      </c>
      <c r="C24" s="33" t="s">
        <v>330</v>
      </c>
      <c r="D24" s="113" t="s">
        <v>29</v>
      </c>
      <c r="E24" s="114" t="s">
        <v>192</v>
      </c>
      <c r="F24" s="74">
        <v>170</v>
      </c>
    </row>
    <row r="25" spans="1:11" s="1" customFormat="1" ht="47.25" x14ac:dyDescent="0.25">
      <c r="A25" s="114">
        <v>3</v>
      </c>
      <c r="B25" s="114" t="s">
        <v>64</v>
      </c>
      <c r="C25" s="33" t="s">
        <v>401</v>
      </c>
      <c r="D25" s="113" t="s">
        <v>29</v>
      </c>
      <c r="E25" s="114" t="s">
        <v>191</v>
      </c>
      <c r="F25" s="74">
        <v>320</v>
      </c>
    </row>
  </sheetData>
  <mergeCells count="10">
    <mergeCell ref="A20:F20"/>
    <mergeCell ref="B16:C16"/>
    <mergeCell ref="G5:G6"/>
    <mergeCell ref="H5:H6"/>
    <mergeCell ref="D5:F5"/>
    <mergeCell ref="A2:H2"/>
    <mergeCell ref="A3:F3"/>
    <mergeCell ref="A5:A6"/>
    <mergeCell ref="B5:C5"/>
    <mergeCell ref="A19:H19"/>
  </mergeCells>
  <pageMargins left="1.299212598425197" right="0.70866141732283472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6887-385E-4164-8155-B40F6F581FF2}">
  <dimension ref="A1:G27"/>
  <sheetViews>
    <sheetView workbookViewId="0"/>
  </sheetViews>
  <sheetFormatPr defaultColWidth="15.140625" defaultRowHeight="15" x14ac:dyDescent="0.25"/>
  <cols>
    <col min="1" max="1" width="6.28515625" style="1" customWidth="1"/>
    <col min="2" max="2" width="18.85546875" style="1" customWidth="1"/>
    <col min="3" max="3" width="15.140625" style="1"/>
    <col min="4" max="4" width="14.42578125" style="1" customWidth="1"/>
    <col min="5" max="5" width="15.140625" style="1"/>
    <col min="6" max="6" width="12.42578125" style="1" customWidth="1"/>
    <col min="7" max="7" width="12.28515625" style="1" customWidth="1"/>
    <col min="8" max="16384" width="15.140625" style="1"/>
  </cols>
  <sheetData>
    <row r="1" spans="1:7" ht="40.5" customHeight="1" x14ac:dyDescent="0.25">
      <c r="A1" s="85"/>
      <c r="B1" s="85"/>
      <c r="C1" s="85"/>
      <c r="D1" s="85"/>
      <c r="E1" s="152" t="s">
        <v>335</v>
      </c>
      <c r="F1" s="152"/>
      <c r="G1" s="152"/>
    </row>
    <row r="2" spans="1:7" x14ac:dyDescent="0.25">
      <c r="A2" s="85"/>
      <c r="B2" s="85"/>
      <c r="C2" s="85"/>
      <c r="D2" s="85"/>
      <c r="E2" s="85"/>
      <c r="F2" s="85"/>
      <c r="G2" s="85"/>
    </row>
    <row r="3" spans="1:7" x14ac:dyDescent="0.25">
      <c r="A3" s="85"/>
      <c r="B3" s="85"/>
      <c r="C3" s="85"/>
      <c r="D3" s="85"/>
      <c r="E3" s="85"/>
      <c r="F3" s="85"/>
      <c r="G3" s="85"/>
    </row>
    <row r="4" spans="1:7" ht="47.25" x14ac:dyDescent="0.25">
      <c r="A4" s="35" t="s">
        <v>58</v>
      </c>
      <c r="B4" s="35" t="s">
        <v>331</v>
      </c>
      <c r="C4" s="35" t="s">
        <v>354</v>
      </c>
      <c r="D4" s="35" t="s">
        <v>296</v>
      </c>
      <c r="E4" s="35" t="s">
        <v>332</v>
      </c>
      <c r="F4" s="35" t="s">
        <v>333</v>
      </c>
      <c r="G4" s="35" t="s">
        <v>334</v>
      </c>
    </row>
    <row r="5" spans="1:7" ht="15.75" x14ac:dyDescent="0.25">
      <c r="A5" s="84">
        <v>1</v>
      </c>
      <c r="B5" s="84" t="s">
        <v>23</v>
      </c>
      <c r="C5" s="84"/>
      <c r="D5" s="84" t="s">
        <v>336</v>
      </c>
      <c r="E5" s="84">
        <v>120</v>
      </c>
      <c r="F5" s="83"/>
      <c r="G5" s="83"/>
    </row>
    <row r="6" spans="1:7" ht="15.75" x14ac:dyDescent="0.25">
      <c r="A6" s="84">
        <v>2</v>
      </c>
      <c r="B6" s="84" t="s">
        <v>337</v>
      </c>
      <c r="C6" s="84"/>
      <c r="D6" s="84" t="s">
        <v>338</v>
      </c>
      <c r="E6" s="84">
        <v>40</v>
      </c>
      <c r="F6" s="83"/>
      <c r="G6" s="83"/>
    </row>
    <row r="7" spans="1:7" ht="15.75" x14ac:dyDescent="0.25">
      <c r="A7" s="84">
        <v>3</v>
      </c>
      <c r="B7" s="84" t="s">
        <v>39</v>
      </c>
      <c r="C7" s="84"/>
      <c r="D7" s="84" t="s">
        <v>339</v>
      </c>
      <c r="E7" s="84">
        <v>40</v>
      </c>
      <c r="F7" s="83"/>
      <c r="G7" s="83"/>
    </row>
    <row r="8" spans="1:7" ht="15.75" x14ac:dyDescent="0.25">
      <c r="A8" s="84">
        <v>4</v>
      </c>
      <c r="B8" s="84" t="s">
        <v>29</v>
      </c>
      <c r="C8" s="84"/>
      <c r="D8" s="84" t="s">
        <v>340</v>
      </c>
      <c r="E8" s="84">
        <v>40</v>
      </c>
      <c r="F8" s="83"/>
      <c r="G8" s="83"/>
    </row>
    <row r="9" spans="1:7" ht="15.75" x14ac:dyDescent="0.25">
      <c r="A9" s="84">
        <v>5</v>
      </c>
      <c r="B9" s="84" t="s">
        <v>52</v>
      </c>
      <c r="C9" s="84"/>
      <c r="D9" s="84" t="s">
        <v>341</v>
      </c>
      <c r="E9" s="84">
        <v>40</v>
      </c>
      <c r="F9" s="83"/>
      <c r="G9" s="83"/>
    </row>
    <row r="10" spans="1:7" ht="15.75" x14ac:dyDescent="0.25">
      <c r="A10" s="84"/>
      <c r="B10" s="84"/>
      <c r="C10" s="84"/>
      <c r="D10" s="84"/>
      <c r="E10" s="84"/>
      <c r="F10" s="83"/>
      <c r="G10" s="83"/>
    </row>
    <row r="11" spans="1:7" ht="15.75" x14ac:dyDescent="0.25">
      <c r="A11" s="84"/>
      <c r="B11" s="84"/>
      <c r="C11" s="84"/>
      <c r="D11" s="84"/>
      <c r="E11" s="84"/>
      <c r="F11" s="83"/>
      <c r="G11" s="83"/>
    </row>
    <row r="12" spans="1:7" ht="15.75" x14ac:dyDescent="0.25">
      <c r="A12" s="84"/>
      <c r="B12" s="35" t="s">
        <v>120</v>
      </c>
      <c r="C12" s="84"/>
      <c r="D12" s="84"/>
      <c r="E12" s="84">
        <f>SUM(E5:E11)</f>
        <v>280</v>
      </c>
      <c r="F12" s="83"/>
      <c r="G12" s="83"/>
    </row>
    <row r="14" spans="1:7" ht="36" customHeight="1" x14ac:dyDescent="0.25">
      <c r="A14" s="147" t="s">
        <v>355</v>
      </c>
      <c r="B14" s="147"/>
      <c r="C14" s="147"/>
      <c r="D14" s="147"/>
      <c r="E14" s="147"/>
      <c r="F14" s="147"/>
      <c r="G14" s="147"/>
    </row>
    <row r="16" spans="1:7" x14ac:dyDescent="0.25">
      <c r="A16" s="151" t="s">
        <v>342</v>
      </c>
      <c r="B16" s="151"/>
      <c r="C16" s="151"/>
      <c r="E16" s="151" t="s">
        <v>352</v>
      </c>
      <c r="F16" s="151"/>
      <c r="G16" s="151"/>
    </row>
    <row r="17" spans="1:7" x14ac:dyDescent="0.25">
      <c r="A17" s="151" t="s">
        <v>356</v>
      </c>
      <c r="B17" s="151"/>
      <c r="C17" s="151"/>
      <c r="E17" s="151" t="s">
        <v>353</v>
      </c>
      <c r="F17" s="151"/>
      <c r="G17" s="151"/>
    </row>
    <row r="18" spans="1:7" x14ac:dyDescent="0.25">
      <c r="A18" s="151" t="s">
        <v>343</v>
      </c>
      <c r="B18" s="151"/>
      <c r="C18" s="151"/>
      <c r="E18" s="151" t="s">
        <v>358</v>
      </c>
      <c r="F18" s="151"/>
      <c r="G18" s="151"/>
    </row>
    <row r="19" spans="1:7" x14ac:dyDescent="0.25">
      <c r="A19" s="151" t="s">
        <v>344</v>
      </c>
      <c r="B19" s="151"/>
      <c r="C19" s="151"/>
      <c r="E19" s="151" t="s">
        <v>359</v>
      </c>
      <c r="F19" s="151"/>
      <c r="G19" s="151"/>
    </row>
    <row r="20" spans="1:7" x14ac:dyDescent="0.25">
      <c r="A20" s="151" t="s">
        <v>345</v>
      </c>
      <c r="B20" s="151"/>
      <c r="C20" s="151"/>
      <c r="E20" s="151" t="s">
        <v>361</v>
      </c>
      <c r="F20" s="151"/>
      <c r="G20" s="151"/>
    </row>
    <row r="21" spans="1:7" x14ac:dyDescent="0.25">
      <c r="A21" s="151" t="s">
        <v>346</v>
      </c>
      <c r="B21" s="151"/>
      <c r="C21" s="151"/>
      <c r="E21" s="151" t="s">
        <v>360</v>
      </c>
      <c r="F21" s="151"/>
      <c r="G21" s="151"/>
    </row>
    <row r="22" spans="1:7" x14ac:dyDescent="0.25">
      <c r="A22" s="151" t="s">
        <v>347</v>
      </c>
      <c r="B22" s="151"/>
      <c r="C22" s="151"/>
      <c r="E22" s="151" t="s">
        <v>362</v>
      </c>
      <c r="F22" s="151"/>
      <c r="G22" s="151"/>
    </row>
    <row r="23" spans="1:7" x14ac:dyDescent="0.25">
      <c r="A23" s="151" t="s">
        <v>348</v>
      </c>
      <c r="B23" s="151"/>
      <c r="C23" s="151"/>
      <c r="E23" s="151"/>
      <c r="F23" s="151"/>
      <c r="G23" s="151"/>
    </row>
    <row r="24" spans="1:7" x14ac:dyDescent="0.25">
      <c r="A24" s="151" t="s">
        <v>349</v>
      </c>
      <c r="B24" s="151"/>
      <c r="C24" s="151"/>
      <c r="E24" s="151" t="s">
        <v>363</v>
      </c>
      <c r="F24" s="151"/>
      <c r="G24" s="151"/>
    </row>
    <row r="25" spans="1:7" x14ac:dyDescent="0.25">
      <c r="A25" s="151" t="s">
        <v>350</v>
      </c>
      <c r="B25" s="151"/>
      <c r="C25" s="151"/>
      <c r="E25" s="153" t="s">
        <v>357</v>
      </c>
      <c r="F25" s="153"/>
      <c r="G25" s="153"/>
    </row>
    <row r="26" spans="1:7" x14ac:dyDescent="0.25">
      <c r="A26" s="75"/>
      <c r="B26" s="75"/>
      <c r="C26" s="75"/>
      <c r="E26" s="75"/>
      <c r="F26" s="75"/>
      <c r="G26" s="75"/>
    </row>
    <row r="27" spans="1:7" x14ac:dyDescent="0.25">
      <c r="A27" s="75" t="s">
        <v>351</v>
      </c>
      <c r="B27" s="75"/>
      <c r="C27" s="75"/>
      <c r="E27" s="75" t="s">
        <v>351</v>
      </c>
      <c r="F27" s="75"/>
      <c r="G27" s="75"/>
    </row>
  </sheetData>
  <mergeCells count="22">
    <mergeCell ref="E25:G25"/>
    <mergeCell ref="A20:C20"/>
    <mergeCell ref="A21:C21"/>
    <mergeCell ref="A22:C22"/>
    <mergeCell ref="A23:C23"/>
    <mergeCell ref="A24:C24"/>
    <mergeCell ref="A25:C25"/>
    <mergeCell ref="E20:G20"/>
    <mergeCell ref="E21:G21"/>
    <mergeCell ref="E22:G22"/>
    <mergeCell ref="E23:G23"/>
    <mergeCell ref="E24:G24"/>
    <mergeCell ref="E1:G1"/>
    <mergeCell ref="A14:G14"/>
    <mergeCell ref="A16:C16"/>
    <mergeCell ref="A17:C17"/>
    <mergeCell ref="A18:C18"/>
    <mergeCell ref="A19:C19"/>
    <mergeCell ref="E16:G16"/>
    <mergeCell ref="E17:G17"/>
    <mergeCell ref="E18:G18"/>
    <mergeCell ref="E19:G19"/>
  </mergeCells>
  <pageMargins left="0.51181102362204722" right="0.31496062992125984" top="1.1417322834645669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/>
  </sheetViews>
  <sheetFormatPr defaultRowHeight="15" x14ac:dyDescent="0.25"/>
  <cols>
    <col min="1" max="1" width="5.5703125" customWidth="1"/>
    <col min="2" max="2" width="25.42578125" customWidth="1"/>
    <col min="3" max="3" width="21.140625" customWidth="1"/>
    <col min="4" max="4" width="11" customWidth="1"/>
    <col min="5" max="6" width="11.28515625" customWidth="1"/>
    <col min="7" max="7" width="8.85546875" customWidth="1"/>
    <col min="8" max="8" width="9.140625" customWidth="1"/>
    <col min="9" max="9" width="9.28515625" customWidth="1"/>
    <col min="10" max="10" width="14.28515625" customWidth="1"/>
    <col min="11" max="11" width="17.42578125" customWidth="1"/>
    <col min="12" max="12" width="11.140625" customWidth="1"/>
    <col min="13" max="13" width="16.28515625" customWidth="1"/>
    <col min="14" max="15" width="9.140625" customWidth="1"/>
  </cols>
  <sheetData>
    <row r="1" spans="1:14" s="1" customFormat="1" x14ac:dyDescent="0.25">
      <c r="A1" s="7"/>
      <c r="B1" s="7"/>
      <c r="C1" s="7"/>
    </row>
    <row r="2" spans="1:14" s="1" customFormat="1" ht="42.75" customHeight="1" x14ac:dyDescent="0.25">
      <c r="A2" s="142" t="s">
        <v>318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s="1" customFormat="1" ht="18.75" customHeight="1" x14ac:dyDescent="0.25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s="1" customFormat="1" ht="15.75" x14ac:dyDescent="0.25">
      <c r="A4" s="28"/>
      <c r="B4" s="28"/>
      <c r="C4" s="28"/>
    </row>
    <row r="5" spans="1:14" s="1" customFormat="1" ht="26.25" customHeight="1" x14ac:dyDescent="0.25">
      <c r="A5" s="144" t="s">
        <v>58</v>
      </c>
      <c r="B5" s="146" t="s">
        <v>59</v>
      </c>
      <c r="C5" s="146"/>
      <c r="D5" s="143" t="s">
        <v>9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s="1" customFormat="1" ht="59.25" customHeight="1" x14ac:dyDescent="0.25">
      <c r="A6" s="145"/>
      <c r="B6" s="29" t="s">
        <v>60</v>
      </c>
      <c r="C6" s="29" t="s">
        <v>61</v>
      </c>
      <c r="D6" s="4" t="s">
        <v>11</v>
      </c>
      <c r="E6" s="4" t="s">
        <v>12</v>
      </c>
      <c r="F6" s="4" t="s">
        <v>13</v>
      </c>
      <c r="G6" s="89" t="s">
        <v>369</v>
      </c>
      <c r="H6" s="89" t="s">
        <v>370</v>
      </c>
      <c r="I6" s="89" t="s">
        <v>371</v>
      </c>
      <c r="J6" s="89" t="s">
        <v>375</v>
      </c>
      <c r="K6" s="4" t="s">
        <v>14</v>
      </c>
      <c r="L6" s="4" t="s">
        <v>15</v>
      </c>
      <c r="M6" s="4" t="s">
        <v>16</v>
      </c>
      <c r="N6" s="4" t="s">
        <v>17</v>
      </c>
    </row>
    <row r="7" spans="1:14" s="1" customFormat="1" ht="44.25" customHeight="1" x14ac:dyDescent="0.25">
      <c r="A7" s="29">
        <v>1</v>
      </c>
      <c r="B7" s="29" t="s">
        <v>62</v>
      </c>
      <c r="C7" s="33" t="s">
        <v>306</v>
      </c>
      <c r="D7" s="4" t="s">
        <v>23</v>
      </c>
      <c r="E7" s="29" t="s">
        <v>189</v>
      </c>
      <c r="F7" s="4">
        <v>2018</v>
      </c>
      <c r="G7" s="93">
        <v>167</v>
      </c>
      <c r="H7" s="93">
        <v>18</v>
      </c>
      <c r="I7" s="93" t="s">
        <v>372</v>
      </c>
      <c r="J7" s="93">
        <v>333918461</v>
      </c>
      <c r="K7" s="4">
        <v>180930074</v>
      </c>
      <c r="L7" s="4" t="s">
        <v>25</v>
      </c>
      <c r="M7" s="4" t="s">
        <v>26</v>
      </c>
      <c r="N7" s="4" t="s">
        <v>27</v>
      </c>
    </row>
    <row r="8" spans="1:14" s="1" customFormat="1" ht="44.25" customHeight="1" x14ac:dyDescent="0.25">
      <c r="A8" s="29">
        <v>2</v>
      </c>
      <c r="B8" s="29" t="s">
        <v>63</v>
      </c>
      <c r="C8" s="33" t="s">
        <v>328</v>
      </c>
      <c r="D8" s="29" t="s">
        <v>311</v>
      </c>
      <c r="E8" s="29" t="s">
        <v>190</v>
      </c>
      <c r="F8" s="4">
        <v>2021</v>
      </c>
      <c r="G8" s="93">
        <v>107</v>
      </c>
      <c r="H8" s="93">
        <v>12</v>
      </c>
      <c r="I8" s="93">
        <v>18</v>
      </c>
      <c r="J8" s="93">
        <v>124030175</v>
      </c>
      <c r="K8" s="4" t="s">
        <v>319</v>
      </c>
      <c r="L8" s="4" t="s">
        <v>25</v>
      </c>
      <c r="M8" s="4" t="s">
        <v>26</v>
      </c>
      <c r="N8" s="4" t="s">
        <v>27</v>
      </c>
    </row>
    <row r="9" spans="1:14" s="1" customFormat="1" ht="44.25" customHeight="1" x14ac:dyDescent="0.25">
      <c r="A9" s="29">
        <v>3</v>
      </c>
      <c r="B9" s="29" t="s">
        <v>64</v>
      </c>
      <c r="C9" s="33" t="s">
        <v>307</v>
      </c>
      <c r="D9" s="4" t="s">
        <v>29</v>
      </c>
      <c r="E9" s="29" t="s">
        <v>191</v>
      </c>
      <c r="F9" s="4">
        <v>2017</v>
      </c>
      <c r="G9" s="93">
        <v>105</v>
      </c>
      <c r="H9" s="93">
        <v>12</v>
      </c>
      <c r="I9" s="93">
        <v>16</v>
      </c>
      <c r="J9" s="93">
        <v>117771270</v>
      </c>
      <c r="K9" s="4" t="s">
        <v>34</v>
      </c>
      <c r="L9" s="4" t="s">
        <v>25</v>
      </c>
      <c r="M9" s="4" t="s">
        <v>26</v>
      </c>
      <c r="N9" s="4" t="s">
        <v>27</v>
      </c>
    </row>
    <row r="10" spans="1:14" s="1" customFormat="1" ht="44.25" customHeight="1" x14ac:dyDescent="0.25">
      <c r="A10" s="29">
        <v>4</v>
      </c>
      <c r="B10" s="29" t="s">
        <v>65</v>
      </c>
      <c r="C10" s="33" t="s">
        <v>308</v>
      </c>
      <c r="D10" s="4" t="s">
        <v>39</v>
      </c>
      <c r="E10" s="30" t="s">
        <v>197</v>
      </c>
      <c r="F10" s="4">
        <v>2018</v>
      </c>
      <c r="G10" s="93">
        <v>80</v>
      </c>
      <c r="H10" s="93">
        <v>16</v>
      </c>
      <c r="I10" s="93">
        <v>10</v>
      </c>
      <c r="J10" s="93">
        <v>158030258</v>
      </c>
      <c r="K10" s="4">
        <v>956400</v>
      </c>
      <c r="L10" s="4" t="s">
        <v>25</v>
      </c>
      <c r="M10" s="4" t="s">
        <v>26</v>
      </c>
      <c r="N10" s="4" t="s">
        <v>27</v>
      </c>
    </row>
    <row r="11" spans="1:14" s="1" customFormat="1" ht="44.25" customHeight="1" x14ac:dyDescent="0.25">
      <c r="A11" s="29">
        <v>5</v>
      </c>
      <c r="B11" s="29" t="s">
        <v>67</v>
      </c>
      <c r="C11" s="33" t="s">
        <v>309</v>
      </c>
      <c r="D11" s="4" t="s">
        <v>29</v>
      </c>
      <c r="E11" s="29" t="s">
        <v>194</v>
      </c>
      <c r="F11" s="4">
        <v>2017</v>
      </c>
      <c r="G11" s="93">
        <v>105</v>
      </c>
      <c r="H11" s="93">
        <v>12</v>
      </c>
      <c r="I11" s="93">
        <v>16</v>
      </c>
      <c r="J11" s="93">
        <v>117771270</v>
      </c>
      <c r="K11" s="4" t="s">
        <v>50</v>
      </c>
      <c r="L11" s="4" t="s">
        <v>25</v>
      </c>
      <c r="M11" s="4" t="s">
        <v>26</v>
      </c>
      <c r="N11" s="4" t="s">
        <v>27</v>
      </c>
    </row>
    <row r="12" spans="1:14" s="1" customFormat="1" ht="44.25" customHeight="1" x14ac:dyDescent="0.25">
      <c r="A12" s="29">
        <v>6</v>
      </c>
      <c r="B12" s="29" t="s">
        <v>66</v>
      </c>
      <c r="C12" s="33" t="s">
        <v>330</v>
      </c>
      <c r="D12" s="4" t="s">
        <v>29</v>
      </c>
      <c r="E12" s="29" t="s">
        <v>192</v>
      </c>
      <c r="F12" s="4">
        <v>2018</v>
      </c>
      <c r="G12" s="93">
        <v>105</v>
      </c>
      <c r="H12" s="93">
        <v>12</v>
      </c>
      <c r="I12" s="93">
        <v>16</v>
      </c>
      <c r="J12" s="93">
        <v>117771270</v>
      </c>
      <c r="K12" s="4" t="s">
        <v>45</v>
      </c>
      <c r="L12" s="4" t="s">
        <v>25</v>
      </c>
      <c r="M12" s="4" t="s">
        <v>26</v>
      </c>
      <c r="N12" s="4" t="s">
        <v>27</v>
      </c>
    </row>
    <row r="13" spans="1:14" s="1" customFormat="1" ht="44.25" customHeight="1" x14ac:dyDescent="0.25">
      <c r="A13" s="29">
        <v>7</v>
      </c>
      <c r="B13" s="29" t="s">
        <v>68</v>
      </c>
      <c r="C13" s="33" t="s">
        <v>310</v>
      </c>
      <c r="D13" s="6" t="s">
        <v>52</v>
      </c>
      <c r="E13" s="29" t="s">
        <v>193</v>
      </c>
      <c r="F13" s="4">
        <v>2020</v>
      </c>
      <c r="G13" s="93">
        <v>106</v>
      </c>
      <c r="H13" s="93">
        <v>15</v>
      </c>
      <c r="I13" s="93">
        <v>20</v>
      </c>
      <c r="J13" s="93">
        <v>100965507</v>
      </c>
      <c r="K13" s="4" t="s">
        <v>54</v>
      </c>
      <c r="L13" s="4" t="s">
        <v>25</v>
      </c>
      <c r="M13" s="4" t="s">
        <v>26</v>
      </c>
      <c r="N13" s="4" t="s">
        <v>27</v>
      </c>
    </row>
    <row r="14" spans="1:14" s="1" customFormat="1" ht="69" customHeight="1" x14ac:dyDescent="0.25">
      <c r="A14" s="90">
        <v>8</v>
      </c>
      <c r="B14" s="90" t="s">
        <v>69</v>
      </c>
      <c r="C14" s="100" t="s">
        <v>70</v>
      </c>
      <c r="D14" s="91" t="s">
        <v>52</v>
      </c>
      <c r="E14" s="90" t="s">
        <v>56</v>
      </c>
      <c r="F14" s="91">
        <v>2019</v>
      </c>
      <c r="G14" s="94">
        <v>106</v>
      </c>
      <c r="H14" s="94">
        <v>15</v>
      </c>
      <c r="I14" s="94">
        <v>20</v>
      </c>
      <c r="J14" s="93">
        <v>97353305</v>
      </c>
      <c r="K14" s="6" t="s">
        <v>57</v>
      </c>
      <c r="L14" s="4" t="s">
        <v>25</v>
      </c>
      <c r="M14" s="4" t="s">
        <v>26</v>
      </c>
      <c r="N14" s="4" t="s">
        <v>27</v>
      </c>
    </row>
    <row r="15" spans="1:14" s="1" customFormat="1" ht="47.25" x14ac:dyDescent="0.25">
      <c r="A15" s="92">
        <v>9</v>
      </c>
      <c r="B15" s="95" t="s">
        <v>373</v>
      </c>
      <c r="C15" s="95" t="s">
        <v>374</v>
      </c>
      <c r="D15" s="96" t="s">
        <v>167</v>
      </c>
      <c r="E15" s="96" t="s">
        <v>168</v>
      </c>
      <c r="F15" s="96">
        <v>2021</v>
      </c>
      <c r="G15" s="93">
        <v>38</v>
      </c>
      <c r="H15" s="93">
        <v>11</v>
      </c>
      <c r="I15" s="93">
        <v>9</v>
      </c>
      <c r="J15" s="93">
        <v>87667644</v>
      </c>
      <c r="K15" s="93" t="s">
        <v>376</v>
      </c>
      <c r="L15" s="89" t="s">
        <v>25</v>
      </c>
      <c r="M15" s="89" t="s">
        <v>26</v>
      </c>
      <c r="N15" s="89" t="s">
        <v>27</v>
      </c>
    </row>
    <row r="16" spans="1:14" s="1" customFormat="1" ht="45" customHeight="1" x14ac:dyDescent="0.25">
      <c r="B16" s="147"/>
      <c r="C16" s="147"/>
    </row>
    <row r="17" spans="1:13" s="1" customFormat="1" x14ac:dyDescent="0.25"/>
    <row r="18" spans="1:13" s="1" customFormat="1" x14ac:dyDescent="0.25"/>
    <row r="21" spans="1:13" ht="18.75" x14ac:dyDescent="0.25">
      <c r="A21" s="142" t="s">
        <v>367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 ht="18.75" x14ac:dyDescent="0.25">
      <c r="A22" s="142" t="s">
        <v>1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1:13" ht="15.75" x14ac:dyDescent="0.25">
      <c r="A23" s="87"/>
      <c r="B23" s="87"/>
      <c r="C23" s="87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44" t="s">
        <v>58</v>
      </c>
      <c r="B24" s="146" t="s">
        <v>59</v>
      </c>
      <c r="C24" s="146"/>
      <c r="D24" s="143" t="s">
        <v>9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 ht="60" x14ac:dyDescent="0.25">
      <c r="A25" s="145"/>
      <c r="B25" s="88" t="s">
        <v>60</v>
      </c>
      <c r="C25" s="88" t="s">
        <v>61</v>
      </c>
      <c r="D25" s="86" t="s">
        <v>11</v>
      </c>
      <c r="E25" s="86" t="s">
        <v>12</v>
      </c>
      <c r="F25" s="86" t="s">
        <v>364</v>
      </c>
      <c r="G25" s="89"/>
      <c r="H25" s="89"/>
      <c r="I25" s="89"/>
      <c r="J25" s="89"/>
      <c r="K25" s="86" t="s">
        <v>365</v>
      </c>
      <c r="L25" s="86" t="s">
        <v>366</v>
      </c>
      <c r="M25" s="86" t="s">
        <v>368</v>
      </c>
    </row>
    <row r="26" spans="1:13" ht="47.25" x14ac:dyDescent="0.25">
      <c r="A26" s="88">
        <v>1</v>
      </c>
      <c r="B26" s="88" t="s">
        <v>62</v>
      </c>
      <c r="C26" s="33" t="s">
        <v>306</v>
      </c>
      <c r="D26" s="86" t="s">
        <v>23</v>
      </c>
      <c r="E26" s="88" t="s">
        <v>189</v>
      </c>
      <c r="F26" s="86">
        <v>2018</v>
      </c>
      <c r="G26" s="89"/>
      <c r="H26" s="89"/>
      <c r="I26" s="89"/>
      <c r="J26" s="89"/>
      <c r="K26" s="86">
        <v>2018</v>
      </c>
      <c r="L26" s="86">
        <v>263814</v>
      </c>
      <c r="M26" s="86" t="s">
        <v>27</v>
      </c>
    </row>
  </sheetData>
  <mergeCells count="11">
    <mergeCell ref="D5:N5"/>
    <mergeCell ref="A2:N2"/>
    <mergeCell ref="A3:N3"/>
    <mergeCell ref="B16:C16"/>
    <mergeCell ref="B5:C5"/>
    <mergeCell ref="A5:A6"/>
    <mergeCell ref="A21:M21"/>
    <mergeCell ref="A22:M22"/>
    <mergeCell ref="A24:A25"/>
    <mergeCell ref="B24:C24"/>
    <mergeCell ref="D24:M24"/>
  </mergeCells>
  <pageMargins left="0.51181102362204722" right="0.51181102362204722" top="0.35433070866141736" bottom="0.35433070866141736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S117"/>
  <sheetViews>
    <sheetView topLeftCell="A105" workbookViewId="0">
      <selection activeCell="B117" sqref="B117"/>
    </sheetView>
  </sheetViews>
  <sheetFormatPr defaultRowHeight="15" x14ac:dyDescent="0.25"/>
  <cols>
    <col min="1" max="1" width="4.7109375" style="1" customWidth="1"/>
    <col min="2" max="2" width="20.140625" style="1" customWidth="1"/>
    <col min="3" max="3" width="15.42578125" style="119" customWidth="1"/>
    <col min="4" max="4" width="12.140625" style="1" customWidth="1"/>
    <col min="5" max="5" width="7" style="1" customWidth="1"/>
    <col min="6" max="6" width="7.140625" style="1" customWidth="1"/>
    <col min="7" max="7" width="5.85546875" style="1" customWidth="1"/>
    <col min="8" max="9" width="5.5703125" style="1" bestFit="1" customWidth="1"/>
    <col min="10" max="10" width="5.42578125" style="1" customWidth="1"/>
    <col min="11" max="11" width="6.5703125" style="1" customWidth="1"/>
    <col min="12" max="12" width="5.42578125" style="1" hidden="1" customWidth="1"/>
    <col min="13" max="15" width="5.5703125" style="1" hidden="1" customWidth="1"/>
    <col min="16" max="16" width="0.140625" style="1" hidden="1" customWidth="1"/>
    <col min="17" max="17" width="7.28515625" style="1" customWidth="1"/>
    <col min="18" max="18" width="4.5703125" style="1" customWidth="1"/>
    <col min="19" max="34" width="6" style="1" hidden="1" customWidth="1"/>
    <col min="35" max="35" width="6.85546875" style="1" hidden="1" customWidth="1"/>
    <col min="36" max="43" width="9.140625" style="1" hidden="1" customWidth="1"/>
    <col min="44" max="44" width="9.140625" style="1"/>
    <col min="45" max="45" width="0.28515625" style="1" customWidth="1"/>
    <col min="46" max="46" width="9.140625" style="1" hidden="1" customWidth="1"/>
    <col min="47" max="60" width="7" style="1" hidden="1" customWidth="1"/>
    <col min="61" max="68" width="9.140625" style="1" hidden="1" customWidth="1"/>
    <col min="69" max="16384" width="9.140625" style="1"/>
  </cols>
  <sheetData>
    <row r="6" spans="1:35" ht="90" x14ac:dyDescent="0.25">
      <c r="A6" s="6" t="s">
        <v>58</v>
      </c>
      <c r="B6" s="6" t="s">
        <v>71</v>
      </c>
      <c r="C6" s="121"/>
      <c r="D6" s="6" t="s">
        <v>72</v>
      </c>
      <c r="E6" s="6" t="s">
        <v>73</v>
      </c>
      <c r="F6" s="6" t="s">
        <v>74</v>
      </c>
      <c r="G6" s="6" t="s">
        <v>75</v>
      </c>
      <c r="H6" s="6" t="s">
        <v>76</v>
      </c>
      <c r="I6" s="6" t="s">
        <v>77</v>
      </c>
      <c r="J6" s="6" t="s">
        <v>78</v>
      </c>
      <c r="K6" s="6" t="s">
        <v>79</v>
      </c>
      <c r="L6" s="6" t="s">
        <v>80</v>
      </c>
      <c r="M6" s="6" t="s">
        <v>81</v>
      </c>
      <c r="N6" s="6" t="s">
        <v>82</v>
      </c>
      <c r="O6" s="6" t="s">
        <v>83</v>
      </c>
      <c r="P6" s="6" t="s">
        <v>84</v>
      </c>
      <c r="Q6" s="6" t="s">
        <v>85</v>
      </c>
      <c r="R6" s="6" t="s">
        <v>86</v>
      </c>
      <c r="S6" s="6" t="s">
        <v>87</v>
      </c>
      <c r="T6" s="6" t="s">
        <v>88</v>
      </c>
      <c r="U6" s="6" t="s">
        <v>89</v>
      </c>
      <c r="V6" s="6" t="s">
        <v>90</v>
      </c>
      <c r="W6" s="6" t="s">
        <v>91</v>
      </c>
      <c r="X6" s="6" t="s">
        <v>92</v>
      </c>
      <c r="Y6" s="6" t="s">
        <v>93</v>
      </c>
      <c r="Z6" s="6" t="s">
        <v>94</v>
      </c>
      <c r="AA6" s="6" t="s">
        <v>95</v>
      </c>
      <c r="AB6" s="6" t="s">
        <v>96</v>
      </c>
      <c r="AC6" s="6" t="s">
        <v>97</v>
      </c>
      <c r="AD6" s="6" t="s">
        <v>98</v>
      </c>
      <c r="AE6" s="6" t="s">
        <v>99</v>
      </c>
      <c r="AF6" s="6" t="s">
        <v>100</v>
      </c>
      <c r="AG6" s="6" t="s">
        <v>101</v>
      </c>
      <c r="AH6" s="6" t="s">
        <v>102</v>
      </c>
      <c r="AI6" s="8" t="s">
        <v>120</v>
      </c>
    </row>
    <row r="7" spans="1:35" ht="30" x14ac:dyDescent="0.25">
      <c r="A7" s="6">
        <v>1</v>
      </c>
      <c r="B7" s="4" t="s">
        <v>28</v>
      </c>
      <c r="C7" s="116"/>
      <c r="D7" s="4" t="s">
        <v>30</v>
      </c>
      <c r="E7" s="6">
        <v>12</v>
      </c>
      <c r="F7" s="6"/>
      <c r="G7" s="6">
        <v>15</v>
      </c>
      <c r="H7" s="6"/>
      <c r="I7" s="6">
        <v>15</v>
      </c>
      <c r="J7" s="6">
        <v>14</v>
      </c>
      <c r="K7" s="6">
        <v>25</v>
      </c>
      <c r="L7" s="6">
        <v>15</v>
      </c>
      <c r="M7" s="6"/>
      <c r="N7" s="6">
        <v>10</v>
      </c>
      <c r="O7" s="6"/>
      <c r="P7" s="6">
        <v>15</v>
      </c>
      <c r="Q7" s="6">
        <v>15</v>
      </c>
      <c r="R7" s="6">
        <v>10</v>
      </c>
      <c r="S7" s="6">
        <v>13</v>
      </c>
      <c r="T7" s="6">
        <v>15</v>
      </c>
      <c r="U7" s="6">
        <v>13</v>
      </c>
      <c r="V7" s="6">
        <v>16</v>
      </c>
      <c r="W7" s="6">
        <v>10</v>
      </c>
      <c r="X7" s="6"/>
      <c r="Y7" s="6">
        <v>15</v>
      </c>
      <c r="Z7" s="6">
        <v>15</v>
      </c>
      <c r="AA7" s="6"/>
      <c r="AB7" s="6">
        <v>13</v>
      </c>
      <c r="AC7" s="6">
        <v>11</v>
      </c>
      <c r="AD7" s="6">
        <v>18</v>
      </c>
      <c r="AE7" s="6"/>
      <c r="AF7" s="6">
        <v>16</v>
      </c>
      <c r="AG7" s="6"/>
      <c r="AH7" s="6">
        <v>18</v>
      </c>
      <c r="AI7" s="8">
        <f>SUM(E7:AH7)</f>
        <v>319</v>
      </c>
    </row>
    <row r="8" spans="1:35" ht="30" x14ac:dyDescent="0.25">
      <c r="A8" s="6">
        <v>2</v>
      </c>
      <c r="B8" s="4" t="s">
        <v>32</v>
      </c>
      <c r="C8" s="116"/>
      <c r="D8" s="4" t="s">
        <v>33</v>
      </c>
      <c r="E8" s="6"/>
      <c r="F8" s="6">
        <v>17</v>
      </c>
      <c r="G8" s="6">
        <v>13</v>
      </c>
      <c r="H8" s="6">
        <v>16</v>
      </c>
      <c r="I8" s="6"/>
      <c r="J8" s="6">
        <v>18</v>
      </c>
      <c r="K8" s="6">
        <v>29</v>
      </c>
      <c r="L8" s="6"/>
      <c r="M8" s="6">
        <v>18</v>
      </c>
      <c r="N8" s="6">
        <v>12</v>
      </c>
      <c r="O8" s="6">
        <v>18</v>
      </c>
      <c r="P8" s="6">
        <v>11</v>
      </c>
      <c r="Q8" s="6">
        <v>18</v>
      </c>
      <c r="R8" s="6">
        <v>16</v>
      </c>
      <c r="S8" s="6"/>
      <c r="T8" s="6">
        <v>17</v>
      </c>
      <c r="U8" s="6">
        <v>28</v>
      </c>
      <c r="V8" s="6">
        <v>9</v>
      </c>
      <c r="W8" s="6"/>
      <c r="X8" s="6"/>
      <c r="Y8" s="6">
        <v>18</v>
      </c>
      <c r="Z8" s="6">
        <v>15</v>
      </c>
      <c r="AA8" s="6"/>
      <c r="AB8" s="6">
        <v>16</v>
      </c>
      <c r="AC8" s="6"/>
      <c r="AD8" s="6"/>
      <c r="AE8" s="6"/>
      <c r="AF8" s="6">
        <v>17</v>
      </c>
      <c r="AG8" s="6"/>
      <c r="AH8" s="6"/>
      <c r="AI8" s="8">
        <f t="shared" ref="AI8:AI13" si="0">SUM(E8:AH8)</f>
        <v>306</v>
      </c>
    </row>
    <row r="9" spans="1:35" ht="45.75" customHeight="1" x14ac:dyDescent="0.25">
      <c r="A9" s="6">
        <v>3</v>
      </c>
      <c r="B9" s="4" t="s">
        <v>41</v>
      </c>
      <c r="C9" s="116"/>
      <c r="D9" s="4" t="s">
        <v>44</v>
      </c>
      <c r="E9" s="6">
        <v>10</v>
      </c>
      <c r="F9" s="6">
        <v>15</v>
      </c>
      <c r="G9" s="6">
        <v>10</v>
      </c>
      <c r="H9" s="6">
        <v>14</v>
      </c>
      <c r="I9" s="6">
        <v>10</v>
      </c>
      <c r="J9" s="6">
        <v>10</v>
      </c>
      <c r="K9" s="6">
        <v>27</v>
      </c>
      <c r="L9" s="6"/>
      <c r="M9" s="6">
        <v>15</v>
      </c>
      <c r="N9" s="6"/>
      <c r="O9" s="6">
        <v>29</v>
      </c>
      <c r="P9" s="6">
        <v>12</v>
      </c>
      <c r="Q9" s="6">
        <v>15</v>
      </c>
      <c r="R9" s="6">
        <v>10</v>
      </c>
      <c r="S9" s="6">
        <v>14</v>
      </c>
      <c r="T9" s="6"/>
      <c r="U9" s="6"/>
      <c r="V9" s="6">
        <v>30</v>
      </c>
      <c r="W9" s="6">
        <v>13</v>
      </c>
      <c r="X9" s="6"/>
      <c r="Y9" s="6"/>
      <c r="Z9" s="6">
        <v>10</v>
      </c>
      <c r="AA9" s="6"/>
      <c r="AB9" s="6">
        <v>35</v>
      </c>
      <c r="AC9" s="6">
        <v>10</v>
      </c>
      <c r="AD9" s="6"/>
      <c r="AE9" s="6"/>
      <c r="AF9" s="6">
        <v>15</v>
      </c>
      <c r="AG9" s="6"/>
      <c r="AH9" s="6">
        <v>16</v>
      </c>
      <c r="AI9" s="8">
        <f t="shared" si="0"/>
        <v>320</v>
      </c>
    </row>
    <row r="10" spans="1:35" ht="30" x14ac:dyDescent="0.25">
      <c r="A10" s="6">
        <v>4</v>
      </c>
      <c r="B10" s="4" t="s">
        <v>46</v>
      </c>
      <c r="C10" s="116"/>
      <c r="D10" s="4" t="s">
        <v>49</v>
      </c>
      <c r="E10" s="6">
        <v>35</v>
      </c>
      <c r="F10" s="6">
        <v>15</v>
      </c>
      <c r="G10" s="6">
        <v>14</v>
      </c>
      <c r="H10" s="6"/>
      <c r="I10" s="6">
        <v>33</v>
      </c>
      <c r="J10" s="6">
        <v>16</v>
      </c>
      <c r="K10" s="6">
        <v>33</v>
      </c>
      <c r="L10" s="6"/>
      <c r="M10" s="6">
        <v>12</v>
      </c>
      <c r="N10" s="6">
        <v>15</v>
      </c>
      <c r="O10" s="6">
        <v>16</v>
      </c>
      <c r="P10" s="6">
        <v>12</v>
      </c>
      <c r="Q10" s="6">
        <v>13</v>
      </c>
      <c r="R10" s="6">
        <v>17</v>
      </c>
      <c r="S10" s="6">
        <v>14</v>
      </c>
      <c r="T10" s="6">
        <v>14</v>
      </c>
      <c r="U10" s="6">
        <v>23</v>
      </c>
      <c r="V10" s="6">
        <v>47</v>
      </c>
      <c r="W10" s="6">
        <v>15</v>
      </c>
      <c r="X10" s="6"/>
      <c r="Y10" s="6">
        <v>18</v>
      </c>
      <c r="Z10" s="6"/>
      <c r="AA10" s="6">
        <v>18</v>
      </c>
      <c r="AB10" s="6">
        <v>29</v>
      </c>
      <c r="AC10" s="6">
        <v>27</v>
      </c>
      <c r="AD10" s="6">
        <v>14</v>
      </c>
      <c r="AE10" s="6">
        <v>16</v>
      </c>
      <c r="AF10" s="6">
        <v>17</v>
      </c>
      <c r="AG10" s="6">
        <v>31</v>
      </c>
      <c r="AH10" s="6"/>
      <c r="AI10" s="8">
        <f t="shared" si="0"/>
        <v>514</v>
      </c>
    </row>
    <row r="11" spans="1:35" ht="30" x14ac:dyDescent="0.25">
      <c r="A11" s="6">
        <v>5</v>
      </c>
      <c r="B11" s="6" t="s">
        <v>51</v>
      </c>
      <c r="C11" s="121"/>
      <c r="D11" s="4" t="s">
        <v>53</v>
      </c>
      <c r="E11" s="6"/>
      <c r="F11" s="6">
        <v>17</v>
      </c>
      <c r="G11" s="6">
        <v>13</v>
      </c>
      <c r="H11" s="6"/>
      <c r="I11" s="6">
        <v>19</v>
      </c>
      <c r="J11" s="6"/>
      <c r="K11" s="6">
        <v>16</v>
      </c>
      <c r="L11" s="6"/>
      <c r="M11" s="6">
        <v>17</v>
      </c>
      <c r="N11" s="6"/>
      <c r="O11" s="6">
        <v>18</v>
      </c>
      <c r="P11" s="6">
        <v>17</v>
      </c>
      <c r="Q11" s="6"/>
      <c r="R11" s="6">
        <v>17</v>
      </c>
      <c r="S11" s="6"/>
      <c r="T11" s="6">
        <v>13</v>
      </c>
      <c r="U11" s="6">
        <v>10</v>
      </c>
      <c r="V11" s="6">
        <v>19</v>
      </c>
      <c r="W11" s="6">
        <v>19</v>
      </c>
      <c r="X11" s="6">
        <v>19</v>
      </c>
      <c r="Y11" s="6">
        <v>6</v>
      </c>
      <c r="Z11" s="6">
        <v>19</v>
      </c>
      <c r="AA11" s="6"/>
      <c r="AB11" s="6">
        <v>19</v>
      </c>
      <c r="AC11" s="6">
        <v>11</v>
      </c>
      <c r="AD11" s="6">
        <v>20</v>
      </c>
      <c r="AE11" s="6">
        <v>17</v>
      </c>
      <c r="AF11" s="6">
        <v>17</v>
      </c>
      <c r="AG11" s="6"/>
      <c r="AH11" s="6">
        <v>17</v>
      </c>
      <c r="AI11" s="8">
        <f t="shared" si="0"/>
        <v>340</v>
      </c>
    </row>
    <row r="12" spans="1:35" ht="0.75" customHeight="1" x14ac:dyDescent="0.25">
      <c r="A12" s="6">
        <v>10</v>
      </c>
      <c r="B12" s="6" t="s">
        <v>103</v>
      </c>
      <c r="C12" s="121"/>
      <c r="D12" s="6">
        <v>872</v>
      </c>
      <c r="E12" s="6">
        <v>16</v>
      </c>
      <c r="F12" s="6">
        <v>16</v>
      </c>
      <c r="G12" s="6"/>
      <c r="H12" s="6"/>
      <c r="I12" s="6">
        <v>8</v>
      </c>
      <c r="J12" s="6">
        <v>13</v>
      </c>
      <c r="K12" s="6"/>
      <c r="L12" s="6">
        <v>14</v>
      </c>
      <c r="M12" s="6">
        <v>8</v>
      </c>
      <c r="N12" s="6"/>
      <c r="O12" s="6">
        <v>6</v>
      </c>
      <c r="P12" s="6">
        <v>15</v>
      </c>
      <c r="Q12" s="6"/>
      <c r="R12" s="6"/>
      <c r="S12" s="6">
        <v>17</v>
      </c>
      <c r="T12" s="6"/>
      <c r="U12" s="6"/>
      <c r="V12" s="6"/>
      <c r="W12" s="6">
        <v>16</v>
      </c>
      <c r="X12" s="6"/>
      <c r="Y12" s="6">
        <v>18</v>
      </c>
      <c r="Z12" s="6"/>
      <c r="AA12" s="6"/>
      <c r="AB12" s="6">
        <v>16</v>
      </c>
      <c r="AC12" s="6"/>
      <c r="AD12" s="6">
        <v>17</v>
      </c>
      <c r="AE12" s="6"/>
      <c r="AF12" s="6">
        <v>17</v>
      </c>
      <c r="AG12" s="6"/>
      <c r="AH12" s="6">
        <v>32</v>
      </c>
      <c r="AI12" s="8">
        <f t="shared" si="0"/>
        <v>229</v>
      </c>
    </row>
    <row r="13" spans="1:35" x14ac:dyDescent="0.25">
      <c r="A13" s="6">
        <v>6</v>
      </c>
      <c r="B13" s="6" t="s">
        <v>104</v>
      </c>
      <c r="C13" s="12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v>15</v>
      </c>
      <c r="R13" s="6"/>
      <c r="S13" s="6"/>
      <c r="T13" s="6">
        <v>12</v>
      </c>
      <c r="U13" s="6"/>
      <c r="V13" s="6">
        <v>10</v>
      </c>
      <c r="W13" s="6">
        <v>16</v>
      </c>
      <c r="X13" s="6"/>
      <c r="Y13" s="6">
        <v>18</v>
      </c>
      <c r="Z13" s="6"/>
      <c r="AA13" s="6">
        <v>14</v>
      </c>
      <c r="AB13" s="6"/>
      <c r="AC13" s="6"/>
      <c r="AD13" s="6"/>
      <c r="AE13" s="6"/>
      <c r="AF13" s="6"/>
      <c r="AG13" s="6"/>
      <c r="AH13" s="6"/>
      <c r="AI13" s="8">
        <f t="shared" si="0"/>
        <v>85</v>
      </c>
    </row>
    <row r="21" spans="1:35" ht="90" x14ac:dyDescent="0.25">
      <c r="A21" s="6" t="s">
        <v>58</v>
      </c>
      <c r="B21" s="6" t="s">
        <v>71</v>
      </c>
      <c r="C21" s="121"/>
      <c r="D21" s="6" t="s">
        <v>72</v>
      </c>
      <c r="E21" s="6" t="s">
        <v>105</v>
      </c>
      <c r="F21" s="6" t="s">
        <v>106</v>
      </c>
      <c r="G21" s="6" t="s">
        <v>107</v>
      </c>
      <c r="H21" s="6" t="s">
        <v>108</v>
      </c>
      <c r="I21" s="6" t="s">
        <v>109</v>
      </c>
      <c r="J21" s="6" t="s">
        <v>110</v>
      </c>
      <c r="K21" s="6" t="s">
        <v>111</v>
      </c>
      <c r="L21" s="6" t="s">
        <v>112</v>
      </c>
      <c r="M21" s="6" t="s">
        <v>113</v>
      </c>
      <c r="N21" s="6" t="s">
        <v>114</v>
      </c>
      <c r="O21" s="6" t="s">
        <v>115</v>
      </c>
      <c r="P21" s="6" t="s">
        <v>116</v>
      </c>
      <c r="Q21" s="6" t="s">
        <v>117</v>
      </c>
      <c r="R21" s="6" t="s">
        <v>118</v>
      </c>
      <c r="S21" s="6" t="s">
        <v>119</v>
      </c>
      <c r="T21" s="6" t="s">
        <v>120</v>
      </c>
    </row>
    <row r="22" spans="1:35" ht="30" x14ac:dyDescent="0.25">
      <c r="A22" s="6">
        <v>1</v>
      </c>
      <c r="B22" s="4" t="s">
        <v>28</v>
      </c>
      <c r="C22" s="116"/>
      <c r="D22" s="4" t="s">
        <v>30</v>
      </c>
      <c r="E22" s="6"/>
      <c r="F22" s="6">
        <v>12</v>
      </c>
      <c r="G22" s="6"/>
      <c r="H22" s="6"/>
      <c r="I22" s="6"/>
      <c r="J22" s="6">
        <v>17</v>
      </c>
      <c r="K22" s="6">
        <v>12</v>
      </c>
      <c r="L22" s="6"/>
      <c r="M22" s="6"/>
      <c r="N22" s="6"/>
      <c r="O22" s="6"/>
      <c r="P22" s="6">
        <v>14</v>
      </c>
      <c r="Q22" s="6">
        <v>16</v>
      </c>
      <c r="R22" s="6">
        <v>15</v>
      </c>
      <c r="S22" s="6">
        <v>9</v>
      </c>
      <c r="T22" s="6">
        <f>SUM(E22:S22)</f>
        <v>95</v>
      </c>
    </row>
    <row r="23" spans="1:35" ht="30" x14ac:dyDescent="0.25">
      <c r="A23" s="6">
        <v>2</v>
      </c>
      <c r="B23" s="4" t="s">
        <v>121</v>
      </c>
      <c r="C23" s="116"/>
      <c r="D23" s="4" t="s">
        <v>33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35" ht="30" x14ac:dyDescent="0.25">
      <c r="A24" s="6">
        <v>3</v>
      </c>
      <c r="B24" s="4" t="s">
        <v>41</v>
      </c>
      <c r="C24" s="116"/>
      <c r="D24" s="4" t="s">
        <v>44</v>
      </c>
      <c r="E24" s="6"/>
      <c r="F24" s="6">
        <v>16</v>
      </c>
      <c r="G24" s="6"/>
      <c r="H24" s="6">
        <v>10</v>
      </c>
      <c r="I24" s="6">
        <v>15</v>
      </c>
      <c r="J24" s="6"/>
      <c r="K24" s="6">
        <v>16</v>
      </c>
      <c r="L24" s="6">
        <v>16</v>
      </c>
      <c r="M24" s="6">
        <v>15</v>
      </c>
      <c r="N24" s="6">
        <v>10</v>
      </c>
      <c r="O24" s="6"/>
      <c r="P24" s="6">
        <v>16</v>
      </c>
      <c r="Q24" s="6">
        <v>14</v>
      </c>
      <c r="R24" s="6">
        <v>14</v>
      </c>
      <c r="S24" s="6">
        <v>18</v>
      </c>
      <c r="T24" s="6">
        <f>SUM(E24:S24)</f>
        <v>160</v>
      </c>
    </row>
    <row r="25" spans="1:35" ht="30" x14ac:dyDescent="0.25">
      <c r="A25" s="6">
        <v>4</v>
      </c>
      <c r="B25" s="4" t="s">
        <v>46</v>
      </c>
      <c r="C25" s="116"/>
      <c r="D25" s="4" t="s">
        <v>49</v>
      </c>
      <c r="E25" s="6">
        <v>13</v>
      </c>
      <c r="F25" s="6">
        <v>14</v>
      </c>
      <c r="G25" s="6">
        <v>17</v>
      </c>
      <c r="H25" s="6">
        <v>17</v>
      </c>
      <c r="I25" s="6">
        <v>12</v>
      </c>
      <c r="J25" s="6">
        <v>16</v>
      </c>
      <c r="K25" s="6">
        <v>28</v>
      </c>
      <c r="L25" s="6">
        <v>15</v>
      </c>
      <c r="M25" s="6">
        <v>21</v>
      </c>
      <c r="N25" s="6">
        <v>10</v>
      </c>
      <c r="O25" s="6"/>
      <c r="P25" s="6">
        <v>34</v>
      </c>
      <c r="Q25" s="6">
        <v>32</v>
      </c>
      <c r="R25" s="6"/>
      <c r="S25" s="6"/>
      <c r="T25" s="6">
        <f>SUM(E25:S25)</f>
        <v>229</v>
      </c>
    </row>
    <row r="26" spans="1:35" ht="30" x14ac:dyDescent="0.25">
      <c r="A26" s="6">
        <v>5</v>
      </c>
      <c r="B26" s="6" t="s">
        <v>51</v>
      </c>
      <c r="C26" s="121"/>
      <c r="D26" s="4" t="s">
        <v>53</v>
      </c>
      <c r="E26" s="6"/>
      <c r="F26" s="6">
        <v>19</v>
      </c>
      <c r="G26" s="6">
        <v>14</v>
      </c>
      <c r="H26" s="6"/>
      <c r="I26" s="6">
        <v>16</v>
      </c>
      <c r="J26" s="6"/>
      <c r="K26" s="6">
        <v>17</v>
      </c>
      <c r="L26" s="6">
        <v>18</v>
      </c>
      <c r="M26" s="6"/>
      <c r="N26" s="6">
        <v>18</v>
      </c>
      <c r="O26" s="6"/>
      <c r="P26" s="6"/>
      <c r="Q26" s="6">
        <v>15</v>
      </c>
      <c r="R26" s="6"/>
      <c r="S26" s="6">
        <v>18</v>
      </c>
      <c r="T26" s="6">
        <f>SUM(E26:S26)</f>
        <v>135</v>
      </c>
    </row>
    <row r="28" spans="1:35" x14ac:dyDescent="0.25">
      <c r="A28" s="155" t="s">
        <v>396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</row>
    <row r="29" spans="1:35" x14ac:dyDescent="0.25">
      <c r="A29" s="155" t="s">
        <v>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</row>
    <row r="31" spans="1:35" ht="45" x14ac:dyDescent="0.25">
      <c r="A31" s="99" t="s">
        <v>58</v>
      </c>
      <c r="B31" s="99" t="s">
        <v>71</v>
      </c>
      <c r="C31" s="121"/>
      <c r="D31" s="99" t="s">
        <v>72</v>
      </c>
      <c r="E31" s="99" t="s">
        <v>383</v>
      </c>
      <c r="F31" s="99" t="s">
        <v>384</v>
      </c>
      <c r="G31" s="99" t="s">
        <v>385</v>
      </c>
      <c r="H31" s="99" t="s">
        <v>386</v>
      </c>
      <c r="I31" s="99" t="s">
        <v>387</v>
      </c>
      <c r="J31" s="99" t="s">
        <v>388</v>
      </c>
      <c r="K31" s="99" t="s">
        <v>389</v>
      </c>
      <c r="L31" s="99" t="s">
        <v>390</v>
      </c>
      <c r="M31" s="99" t="s">
        <v>391</v>
      </c>
      <c r="N31" s="99" t="s">
        <v>392</v>
      </c>
      <c r="O31" s="99" t="s">
        <v>393</v>
      </c>
      <c r="P31" s="105" t="s">
        <v>394</v>
      </c>
      <c r="Q31" s="107" t="s">
        <v>120</v>
      </c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7" t="s">
        <v>120</v>
      </c>
    </row>
    <row r="32" spans="1:35" ht="31.5" x14ac:dyDescent="0.25">
      <c r="A32" s="99">
        <v>1</v>
      </c>
      <c r="B32" s="109" t="s">
        <v>400</v>
      </c>
      <c r="C32" s="116"/>
      <c r="D32" s="98" t="s">
        <v>190</v>
      </c>
      <c r="E32" s="99">
        <v>42</v>
      </c>
      <c r="F32" s="99">
        <v>212</v>
      </c>
      <c r="G32" s="99">
        <v>383</v>
      </c>
      <c r="H32" s="99">
        <v>355</v>
      </c>
      <c r="I32" s="99">
        <v>227</v>
      </c>
      <c r="J32" s="99">
        <v>199</v>
      </c>
      <c r="K32" s="99">
        <v>176</v>
      </c>
      <c r="L32" s="99">
        <v>339</v>
      </c>
      <c r="M32" s="99">
        <v>343</v>
      </c>
      <c r="N32" s="99">
        <v>324</v>
      </c>
      <c r="O32" s="99">
        <v>266</v>
      </c>
      <c r="P32" s="105">
        <v>298</v>
      </c>
      <c r="Q32" s="107">
        <f>E32+F32+G32+H32+I32+J32+K32+L32+M32+N32+O32+P32</f>
        <v>3164</v>
      </c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7">
        <f>SUM(E32:AH32)</f>
        <v>6328</v>
      </c>
    </row>
    <row r="33" spans="1:35" ht="31.5" x14ac:dyDescent="0.25">
      <c r="A33" s="99">
        <v>2</v>
      </c>
      <c r="B33" s="98" t="s">
        <v>379</v>
      </c>
      <c r="C33" s="118"/>
      <c r="D33" s="98" t="s">
        <v>193</v>
      </c>
      <c r="E33" s="99">
        <v>61</v>
      </c>
      <c r="F33" s="99">
        <v>180</v>
      </c>
      <c r="G33" s="99">
        <v>258</v>
      </c>
      <c r="H33" s="99">
        <v>149</v>
      </c>
      <c r="I33" s="99">
        <v>65</v>
      </c>
      <c r="J33" s="99"/>
      <c r="K33" s="99"/>
      <c r="L33" s="99"/>
      <c r="M33" s="99"/>
      <c r="N33" s="99"/>
      <c r="O33" s="99"/>
      <c r="P33" s="105"/>
      <c r="Q33" s="107">
        <f t="shared" ref="Q33:Q44" si="1">E33+F33+G33+H33+I33+J33+K33+L33+M33+N33+O33+P33</f>
        <v>713</v>
      </c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7">
        <f t="shared" ref="AI33:AI41" si="2">SUM(E33:AH33)</f>
        <v>1426</v>
      </c>
    </row>
    <row r="34" spans="1:35" ht="31.5" x14ac:dyDescent="0.25">
      <c r="A34" s="102">
        <v>3</v>
      </c>
      <c r="B34" s="101" t="s">
        <v>317</v>
      </c>
      <c r="C34" s="118"/>
      <c r="D34" s="101" t="s">
        <v>193</v>
      </c>
      <c r="E34" s="102"/>
      <c r="F34" s="102"/>
      <c r="G34" s="102"/>
      <c r="H34" s="102"/>
      <c r="I34" s="102"/>
      <c r="J34" s="102">
        <v>290</v>
      </c>
      <c r="K34" s="102">
        <v>295</v>
      </c>
      <c r="L34" s="102">
        <v>294</v>
      </c>
      <c r="M34" s="102">
        <v>306</v>
      </c>
      <c r="N34" s="102">
        <v>372</v>
      </c>
      <c r="O34" s="102">
        <v>300</v>
      </c>
      <c r="P34" s="105">
        <v>304</v>
      </c>
      <c r="Q34" s="107">
        <f t="shared" si="1"/>
        <v>2161</v>
      </c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7"/>
    </row>
    <row r="35" spans="1:35" ht="31.5" x14ac:dyDescent="0.25">
      <c r="A35" s="99">
        <v>4</v>
      </c>
      <c r="B35" s="101" t="s">
        <v>317</v>
      </c>
      <c r="C35" s="118"/>
      <c r="D35" s="98" t="s">
        <v>191</v>
      </c>
      <c r="E35" s="99">
        <v>99</v>
      </c>
      <c r="F35" s="99">
        <v>157</v>
      </c>
      <c r="G35" s="99">
        <v>271</v>
      </c>
      <c r="H35" s="99">
        <v>237</v>
      </c>
      <c r="I35" s="99">
        <v>250</v>
      </c>
      <c r="J35" s="99"/>
      <c r="K35" s="99"/>
      <c r="L35" s="99"/>
      <c r="M35" s="99"/>
      <c r="N35" s="99"/>
      <c r="O35" s="99"/>
      <c r="P35" s="105">
        <v>304</v>
      </c>
      <c r="Q35" s="107">
        <f>E35+F35+G35+H35+I35+J35+K35+L35+M35+N35+O35+P35</f>
        <v>1318</v>
      </c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7">
        <f>SUM(E35:AH35)</f>
        <v>2636</v>
      </c>
    </row>
    <row r="36" spans="1:35" ht="31.5" x14ac:dyDescent="0.25">
      <c r="A36" s="99">
        <v>5</v>
      </c>
      <c r="B36" s="97" t="s">
        <v>36</v>
      </c>
      <c r="C36" s="116"/>
      <c r="D36" s="30" t="s">
        <v>197</v>
      </c>
      <c r="E36" s="99">
        <v>72</v>
      </c>
      <c r="F36" s="99">
        <v>182</v>
      </c>
      <c r="G36" s="99">
        <v>366</v>
      </c>
      <c r="H36" s="99">
        <v>394</v>
      </c>
      <c r="I36" s="99">
        <v>273</v>
      </c>
      <c r="J36" s="99">
        <v>346</v>
      </c>
      <c r="K36" s="99">
        <v>270</v>
      </c>
      <c r="L36" s="99">
        <v>157</v>
      </c>
      <c r="M36" s="99">
        <v>260</v>
      </c>
      <c r="N36" s="99">
        <v>318</v>
      </c>
      <c r="O36" s="99">
        <v>273</v>
      </c>
      <c r="P36" s="105">
        <v>255</v>
      </c>
      <c r="Q36" s="107">
        <f t="shared" si="1"/>
        <v>3166</v>
      </c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7">
        <f t="shared" si="2"/>
        <v>6332</v>
      </c>
    </row>
    <row r="37" spans="1:35" ht="31.5" x14ac:dyDescent="0.25">
      <c r="A37" s="99">
        <v>6</v>
      </c>
      <c r="B37" s="97" t="s">
        <v>46</v>
      </c>
      <c r="C37" s="116"/>
      <c r="D37" s="98" t="s">
        <v>194</v>
      </c>
      <c r="E37" s="99">
        <v>116</v>
      </c>
      <c r="F37" s="99">
        <v>127</v>
      </c>
      <c r="G37" s="99">
        <v>261</v>
      </c>
      <c r="H37" s="99">
        <v>234</v>
      </c>
      <c r="I37" s="99">
        <v>168</v>
      </c>
      <c r="J37" s="99">
        <v>194</v>
      </c>
      <c r="K37" s="99">
        <v>246</v>
      </c>
      <c r="L37" s="99">
        <v>331</v>
      </c>
      <c r="M37" s="99">
        <v>240</v>
      </c>
      <c r="N37" s="99">
        <v>295</v>
      </c>
      <c r="O37" s="99">
        <v>265</v>
      </c>
      <c r="P37" s="105">
        <v>325</v>
      </c>
      <c r="Q37" s="107">
        <f t="shared" si="1"/>
        <v>2802</v>
      </c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7">
        <f t="shared" si="2"/>
        <v>5604</v>
      </c>
    </row>
    <row r="38" spans="1:35" ht="31.5" x14ac:dyDescent="0.25">
      <c r="A38" s="99">
        <v>7</v>
      </c>
      <c r="B38" s="97" t="s">
        <v>41</v>
      </c>
      <c r="C38" s="116"/>
      <c r="D38" s="98" t="s">
        <v>192</v>
      </c>
      <c r="E38" s="99">
        <v>99</v>
      </c>
      <c r="F38" s="99">
        <v>185</v>
      </c>
      <c r="G38" s="99">
        <v>235</v>
      </c>
      <c r="H38" s="99">
        <v>262</v>
      </c>
      <c r="I38" s="99">
        <v>255</v>
      </c>
      <c r="J38" s="99">
        <v>244</v>
      </c>
      <c r="K38" s="99">
        <v>249</v>
      </c>
      <c r="L38" s="99">
        <v>207</v>
      </c>
      <c r="M38" s="99">
        <v>190</v>
      </c>
      <c r="N38" s="99">
        <v>280</v>
      </c>
      <c r="O38" s="99">
        <v>222</v>
      </c>
      <c r="P38" s="105">
        <v>231</v>
      </c>
      <c r="Q38" s="107">
        <f t="shared" si="1"/>
        <v>2659</v>
      </c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7">
        <f t="shared" si="2"/>
        <v>5318</v>
      </c>
    </row>
    <row r="39" spans="1:35" ht="31.5" x14ac:dyDescent="0.25">
      <c r="A39" s="99">
        <v>8</v>
      </c>
      <c r="B39" s="97" t="s">
        <v>55</v>
      </c>
      <c r="C39" s="116"/>
      <c r="D39" s="98" t="s">
        <v>56</v>
      </c>
      <c r="E39" s="99">
        <v>101</v>
      </c>
      <c r="F39" s="99">
        <v>59</v>
      </c>
      <c r="G39" s="99">
        <v>286</v>
      </c>
      <c r="H39" s="99">
        <v>337</v>
      </c>
      <c r="I39" s="99">
        <v>311</v>
      </c>
      <c r="J39" s="99">
        <v>308</v>
      </c>
      <c r="K39" s="99">
        <v>314</v>
      </c>
      <c r="L39" s="99">
        <v>319</v>
      </c>
      <c r="M39" s="99">
        <v>330</v>
      </c>
      <c r="N39" s="99">
        <v>353</v>
      </c>
      <c r="O39" s="99">
        <v>369</v>
      </c>
      <c r="P39" s="105">
        <v>348</v>
      </c>
      <c r="Q39" s="107">
        <f t="shared" si="1"/>
        <v>3435</v>
      </c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7">
        <f t="shared" si="2"/>
        <v>6870</v>
      </c>
    </row>
    <row r="40" spans="1:35" ht="31.5" x14ac:dyDescent="0.25">
      <c r="A40" s="105">
        <v>9</v>
      </c>
      <c r="B40" s="105" t="s">
        <v>313</v>
      </c>
      <c r="C40" s="121"/>
      <c r="D40" s="104" t="s">
        <v>168</v>
      </c>
      <c r="E40" s="105">
        <v>16</v>
      </c>
      <c r="F40" s="105">
        <v>15</v>
      </c>
      <c r="G40" s="105">
        <v>148</v>
      </c>
      <c r="H40" s="105">
        <v>136</v>
      </c>
      <c r="I40" s="105">
        <v>207</v>
      </c>
      <c r="J40" s="105">
        <v>218</v>
      </c>
      <c r="K40" s="105">
        <v>150</v>
      </c>
      <c r="L40" s="105">
        <v>138</v>
      </c>
      <c r="M40" s="105">
        <v>126</v>
      </c>
      <c r="N40" s="105">
        <v>180</v>
      </c>
      <c r="O40" s="105">
        <v>208</v>
      </c>
      <c r="P40" s="105"/>
      <c r="Q40" s="107">
        <f t="shared" si="1"/>
        <v>1542</v>
      </c>
      <c r="AI40" s="1">
        <f t="shared" si="2"/>
        <v>3084</v>
      </c>
    </row>
    <row r="41" spans="1:35" x14ac:dyDescent="0.25">
      <c r="A41" s="105">
        <v>10</v>
      </c>
      <c r="B41" s="105" t="s">
        <v>378</v>
      </c>
      <c r="C41" s="121"/>
      <c r="D41" s="105" t="s">
        <v>377</v>
      </c>
      <c r="E41" s="105">
        <v>11</v>
      </c>
      <c r="F41" s="105">
        <v>80</v>
      </c>
      <c r="G41" s="105">
        <v>75</v>
      </c>
      <c r="H41" s="105">
        <v>74</v>
      </c>
      <c r="I41" s="105">
        <v>66</v>
      </c>
      <c r="J41" s="105">
        <v>54</v>
      </c>
      <c r="K41" s="105">
        <v>69</v>
      </c>
      <c r="L41" s="105">
        <v>65</v>
      </c>
      <c r="M41" s="105">
        <v>76</v>
      </c>
      <c r="N41" s="105">
        <v>103</v>
      </c>
      <c r="O41" s="105">
        <v>69</v>
      </c>
      <c r="P41" s="105">
        <v>70</v>
      </c>
      <c r="Q41" s="107">
        <f t="shared" si="1"/>
        <v>812</v>
      </c>
      <c r="AI41" s="1">
        <f t="shared" si="2"/>
        <v>1624</v>
      </c>
    </row>
    <row r="42" spans="1:35" x14ac:dyDescent="0.25">
      <c r="A42" s="105">
        <v>11</v>
      </c>
      <c r="B42" s="103" t="s">
        <v>329</v>
      </c>
      <c r="C42" s="116"/>
      <c r="D42" s="105" t="s">
        <v>382</v>
      </c>
      <c r="E42" s="105">
        <v>79</v>
      </c>
      <c r="F42" s="105">
        <v>192</v>
      </c>
      <c r="G42" s="105">
        <v>223</v>
      </c>
      <c r="H42" s="105">
        <v>219</v>
      </c>
      <c r="I42" s="105">
        <v>238</v>
      </c>
      <c r="J42" s="105">
        <v>89</v>
      </c>
      <c r="K42" s="105">
        <v>55</v>
      </c>
      <c r="L42" s="105">
        <v>30</v>
      </c>
      <c r="M42" s="105"/>
      <c r="N42" s="105">
        <v>44</v>
      </c>
      <c r="O42" s="105"/>
      <c r="P42" s="105"/>
      <c r="Q42" s="107">
        <f t="shared" si="1"/>
        <v>1169</v>
      </c>
    </row>
    <row r="43" spans="1:35" ht="31.5" x14ac:dyDescent="0.25">
      <c r="A43" s="105">
        <v>12</v>
      </c>
      <c r="B43" s="103" t="s">
        <v>329</v>
      </c>
      <c r="C43" s="116"/>
      <c r="D43" s="104" t="s">
        <v>191</v>
      </c>
      <c r="E43" s="105"/>
      <c r="F43" s="105"/>
      <c r="G43" s="105"/>
      <c r="H43" s="105"/>
      <c r="I43" s="105"/>
      <c r="J43" s="105">
        <v>237</v>
      </c>
      <c r="K43" s="105">
        <v>240</v>
      </c>
      <c r="L43" s="105">
        <v>223</v>
      </c>
      <c r="M43" s="105">
        <v>229</v>
      </c>
      <c r="N43" s="105">
        <v>235</v>
      </c>
      <c r="O43" s="105">
        <v>250</v>
      </c>
      <c r="P43" s="105">
        <v>198</v>
      </c>
      <c r="Q43" s="107">
        <f t="shared" si="1"/>
        <v>1612</v>
      </c>
    </row>
    <row r="44" spans="1:35" x14ac:dyDescent="0.25">
      <c r="A44" s="105">
        <v>13</v>
      </c>
      <c r="B44" s="105" t="s">
        <v>380</v>
      </c>
      <c r="C44" s="121"/>
      <c r="D44" s="105" t="s">
        <v>381</v>
      </c>
      <c r="E44" s="105"/>
      <c r="F44" s="105"/>
      <c r="G44" s="105">
        <v>67</v>
      </c>
      <c r="H44" s="105">
        <v>136</v>
      </c>
      <c r="I44" s="105">
        <v>101</v>
      </c>
      <c r="J44" s="105">
        <v>74</v>
      </c>
      <c r="K44" s="105">
        <v>148</v>
      </c>
      <c r="L44" s="105">
        <v>230</v>
      </c>
      <c r="M44" s="105">
        <v>163</v>
      </c>
      <c r="N44" s="105">
        <v>136</v>
      </c>
      <c r="O44" s="105">
        <v>216</v>
      </c>
      <c r="P44" s="105">
        <v>148</v>
      </c>
      <c r="Q44" s="107">
        <f t="shared" si="1"/>
        <v>1419</v>
      </c>
    </row>
    <row r="45" spans="1:35" x14ac:dyDescent="0.25">
      <c r="A45" s="106">
        <v>14</v>
      </c>
      <c r="B45" s="106" t="s">
        <v>395</v>
      </c>
      <c r="C45" s="121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>
        <v>47</v>
      </c>
      <c r="Q45" s="8">
        <v>47</v>
      </c>
    </row>
    <row r="46" spans="1:35" x14ac:dyDescent="0.25">
      <c r="Q46" s="1">
        <f>SUM(Q32:Q45)</f>
        <v>26019</v>
      </c>
    </row>
    <row r="48" spans="1:35" ht="90" x14ac:dyDescent="0.25">
      <c r="A48" s="99" t="s">
        <v>58</v>
      </c>
      <c r="B48" s="99" t="s">
        <v>71</v>
      </c>
      <c r="C48" s="121"/>
      <c r="D48" s="99" t="s">
        <v>72</v>
      </c>
      <c r="E48" s="99" t="s">
        <v>105</v>
      </c>
      <c r="F48" s="99" t="s">
        <v>106</v>
      </c>
      <c r="G48" s="99" t="s">
        <v>107</v>
      </c>
      <c r="H48" s="99" t="s">
        <v>108</v>
      </c>
      <c r="I48" s="99" t="s">
        <v>109</v>
      </c>
      <c r="J48" s="99" t="s">
        <v>110</v>
      </c>
      <c r="K48" s="99" t="s">
        <v>111</v>
      </c>
      <c r="L48" s="99" t="s">
        <v>112</v>
      </c>
      <c r="M48" s="99" t="s">
        <v>113</v>
      </c>
      <c r="N48" s="99" t="s">
        <v>114</v>
      </c>
      <c r="O48" s="99" t="s">
        <v>115</v>
      </c>
      <c r="P48" s="99" t="s">
        <v>116</v>
      </c>
      <c r="Q48" s="99" t="s">
        <v>117</v>
      </c>
      <c r="R48" s="99" t="s">
        <v>118</v>
      </c>
      <c r="S48" s="99" t="s">
        <v>119</v>
      </c>
      <c r="T48" s="99" t="s">
        <v>120</v>
      </c>
    </row>
    <row r="49" spans="1:20" ht="30" x14ac:dyDescent="0.25">
      <c r="A49" s="99">
        <v>1</v>
      </c>
      <c r="B49" s="97" t="s">
        <v>28</v>
      </c>
      <c r="C49" s="116"/>
      <c r="D49" s="97" t="s">
        <v>30</v>
      </c>
      <c r="E49" s="99"/>
      <c r="F49" s="99">
        <v>12</v>
      </c>
      <c r="G49" s="99"/>
      <c r="H49" s="99"/>
      <c r="I49" s="99"/>
      <c r="J49" s="99">
        <v>17</v>
      </c>
      <c r="K49" s="99">
        <v>12</v>
      </c>
      <c r="L49" s="99"/>
      <c r="M49" s="99"/>
      <c r="N49" s="99"/>
      <c r="O49" s="99"/>
      <c r="P49" s="99">
        <v>14</v>
      </c>
      <c r="Q49" s="99">
        <v>16</v>
      </c>
      <c r="R49" s="99">
        <v>15</v>
      </c>
      <c r="S49" s="99">
        <v>9</v>
      </c>
      <c r="T49" s="99">
        <f>SUM(E49:S49)</f>
        <v>95</v>
      </c>
    </row>
    <row r="50" spans="1:20" ht="30" x14ac:dyDescent="0.25">
      <c r="A50" s="99">
        <v>2</v>
      </c>
      <c r="B50" s="97" t="s">
        <v>121</v>
      </c>
      <c r="C50" s="116"/>
      <c r="D50" s="97" t="s">
        <v>33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</row>
    <row r="51" spans="1:20" ht="30" x14ac:dyDescent="0.25">
      <c r="A51" s="99">
        <v>3</v>
      </c>
      <c r="B51" s="97" t="s">
        <v>41</v>
      </c>
      <c r="C51" s="116"/>
      <c r="D51" s="97" t="s">
        <v>44</v>
      </c>
      <c r="E51" s="99"/>
      <c r="F51" s="99">
        <v>16</v>
      </c>
      <c r="G51" s="99"/>
      <c r="H51" s="99">
        <v>10</v>
      </c>
      <c r="I51" s="99">
        <v>15</v>
      </c>
      <c r="J51" s="99"/>
      <c r="K51" s="99">
        <v>16</v>
      </c>
      <c r="L51" s="99">
        <v>16</v>
      </c>
      <c r="M51" s="99">
        <v>15</v>
      </c>
      <c r="N51" s="99">
        <v>10</v>
      </c>
      <c r="O51" s="99"/>
      <c r="P51" s="99">
        <v>16</v>
      </c>
      <c r="Q51" s="99">
        <v>14</v>
      </c>
      <c r="R51" s="99">
        <v>14</v>
      </c>
      <c r="S51" s="99">
        <v>18</v>
      </c>
      <c r="T51" s="99">
        <f>SUM(E51:S51)</f>
        <v>160</v>
      </c>
    </row>
    <row r="52" spans="1:20" ht="30" x14ac:dyDescent="0.25">
      <c r="A52" s="99">
        <v>4</v>
      </c>
      <c r="B52" s="97" t="s">
        <v>46</v>
      </c>
      <c r="C52" s="116"/>
      <c r="D52" s="97" t="s">
        <v>49</v>
      </c>
      <c r="E52" s="99">
        <v>13</v>
      </c>
      <c r="F52" s="99">
        <v>14</v>
      </c>
      <c r="G52" s="99">
        <v>17</v>
      </c>
      <c r="H52" s="99">
        <v>17</v>
      </c>
      <c r="I52" s="99">
        <v>12</v>
      </c>
      <c r="J52" s="99">
        <v>16</v>
      </c>
      <c r="K52" s="99">
        <v>28</v>
      </c>
      <c r="L52" s="99">
        <v>15</v>
      </c>
      <c r="M52" s="99">
        <v>21</v>
      </c>
      <c r="N52" s="99">
        <v>10</v>
      </c>
      <c r="O52" s="99"/>
      <c r="P52" s="99">
        <v>34</v>
      </c>
      <c r="Q52" s="99">
        <v>32</v>
      </c>
      <c r="R52" s="99"/>
      <c r="S52" s="99"/>
      <c r="T52" s="99">
        <f>SUM(E52:S52)</f>
        <v>229</v>
      </c>
    </row>
    <row r="53" spans="1:20" ht="30" x14ac:dyDescent="0.25">
      <c r="A53" s="99">
        <v>5</v>
      </c>
      <c r="B53" s="99" t="s">
        <v>51</v>
      </c>
      <c r="C53" s="121"/>
      <c r="D53" s="97" t="s">
        <v>53</v>
      </c>
      <c r="E53" s="99"/>
      <c r="F53" s="99">
        <v>19</v>
      </c>
      <c r="G53" s="99">
        <v>14</v>
      </c>
      <c r="H53" s="99"/>
      <c r="I53" s="99">
        <v>16</v>
      </c>
      <c r="J53" s="99"/>
      <c r="K53" s="99">
        <v>17</v>
      </c>
      <c r="L53" s="99">
        <v>18</v>
      </c>
      <c r="M53" s="99"/>
      <c r="N53" s="99">
        <v>18</v>
      </c>
      <c r="O53" s="99"/>
      <c r="P53" s="99"/>
      <c r="Q53" s="99">
        <v>15</v>
      </c>
      <c r="R53" s="99"/>
      <c r="S53" s="99">
        <v>18</v>
      </c>
      <c r="T53" s="99">
        <f>SUM(E53:S53)</f>
        <v>135</v>
      </c>
    </row>
    <row r="59" spans="1:20" ht="49.5" customHeight="1" x14ac:dyDescent="0.25">
      <c r="A59" s="147" t="s">
        <v>397</v>
      </c>
      <c r="B59" s="147"/>
      <c r="C59" s="147"/>
      <c r="D59" s="147"/>
      <c r="E59" s="147"/>
      <c r="F59" s="147"/>
      <c r="G59" s="7"/>
      <c r="H59" s="7"/>
      <c r="I59" s="7"/>
      <c r="J59" s="7"/>
      <c r="K59" s="7"/>
    </row>
    <row r="60" spans="1:20" ht="27" customHeight="1" x14ac:dyDescent="0.25">
      <c r="A60" s="147" t="s">
        <v>1</v>
      </c>
      <c r="B60" s="147"/>
      <c r="C60" s="147"/>
      <c r="D60" s="147"/>
      <c r="E60" s="147"/>
      <c r="F60" s="147"/>
      <c r="G60" s="7"/>
      <c r="H60" s="7"/>
      <c r="I60" s="7"/>
      <c r="J60" s="7"/>
      <c r="K60" s="7"/>
    </row>
    <row r="62" spans="1:20" ht="94.5" x14ac:dyDescent="0.25">
      <c r="A62" s="111" t="s">
        <v>58</v>
      </c>
      <c r="B62" s="111" t="s">
        <v>71</v>
      </c>
      <c r="C62" s="121"/>
      <c r="D62" s="111" t="s">
        <v>296</v>
      </c>
      <c r="E62" s="110" t="s">
        <v>398</v>
      </c>
      <c r="F62" s="111" t="s">
        <v>399</v>
      </c>
    </row>
    <row r="63" spans="1:20" ht="31.5" x14ac:dyDescent="0.25">
      <c r="A63" s="111">
        <v>1</v>
      </c>
      <c r="B63" s="109" t="s">
        <v>400</v>
      </c>
      <c r="C63" s="116"/>
      <c r="D63" s="112" t="s">
        <v>190</v>
      </c>
      <c r="E63" s="110">
        <v>240</v>
      </c>
      <c r="F63" s="111"/>
    </row>
    <row r="64" spans="1:20" ht="31.5" x14ac:dyDescent="0.25">
      <c r="A64" s="111">
        <v>2</v>
      </c>
      <c r="B64" s="110" t="s">
        <v>317</v>
      </c>
      <c r="C64" s="118"/>
      <c r="D64" s="112" t="s">
        <v>193</v>
      </c>
      <c r="E64" s="110">
        <v>240</v>
      </c>
      <c r="F64" s="111"/>
    </row>
    <row r="65" spans="1:69" ht="31.5" x14ac:dyDescent="0.25">
      <c r="A65" s="111">
        <v>4</v>
      </c>
      <c r="B65" s="109" t="s">
        <v>329</v>
      </c>
      <c r="C65" s="116"/>
      <c r="D65" s="110" t="s">
        <v>191</v>
      </c>
      <c r="E65" s="110">
        <v>240</v>
      </c>
      <c r="F65" s="111"/>
    </row>
    <row r="66" spans="1:69" ht="31.5" x14ac:dyDescent="0.25">
      <c r="A66" s="111">
        <v>5</v>
      </c>
      <c r="B66" s="109" t="s">
        <v>36</v>
      </c>
      <c r="C66" s="116"/>
      <c r="D66" s="30" t="s">
        <v>197</v>
      </c>
      <c r="E66" s="110">
        <v>240</v>
      </c>
      <c r="F66" s="111"/>
    </row>
    <row r="67" spans="1:69" ht="31.5" x14ac:dyDescent="0.25">
      <c r="A67" s="111">
        <v>6</v>
      </c>
      <c r="B67" s="109" t="s">
        <v>46</v>
      </c>
      <c r="C67" s="116"/>
      <c r="D67" s="110" t="s">
        <v>194</v>
      </c>
      <c r="E67" s="110">
        <v>240</v>
      </c>
      <c r="F67" s="111"/>
    </row>
    <row r="68" spans="1:69" ht="31.5" x14ac:dyDescent="0.25">
      <c r="A68" s="111">
        <v>7</v>
      </c>
      <c r="B68" s="109" t="s">
        <v>41</v>
      </c>
      <c r="C68" s="116"/>
      <c r="D68" s="110" t="s">
        <v>192</v>
      </c>
      <c r="E68" s="110">
        <v>240</v>
      </c>
      <c r="F68" s="111"/>
    </row>
    <row r="69" spans="1:69" ht="31.5" x14ac:dyDescent="0.25">
      <c r="A69" s="111">
        <v>8</v>
      </c>
      <c r="B69" s="109" t="s">
        <v>55</v>
      </c>
      <c r="C69" s="116"/>
      <c r="D69" s="110" t="s">
        <v>56</v>
      </c>
      <c r="E69" s="110">
        <v>300</v>
      </c>
      <c r="F69" s="111"/>
    </row>
    <row r="70" spans="1:69" ht="31.5" x14ac:dyDescent="0.25">
      <c r="A70" s="111">
        <v>9</v>
      </c>
      <c r="B70" s="111" t="s">
        <v>313</v>
      </c>
      <c r="C70" s="121"/>
      <c r="D70" s="110" t="s">
        <v>168</v>
      </c>
      <c r="E70" s="110">
        <v>165</v>
      </c>
      <c r="F70" s="111"/>
    </row>
    <row r="71" spans="1:69" ht="15.75" x14ac:dyDescent="0.25">
      <c r="A71" s="111"/>
      <c r="B71" s="111"/>
      <c r="C71" s="121"/>
      <c r="D71" s="111"/>
      <c r="E71" s="110">
        <f>SUM(E63:E70)</f>
        <v>1905</v>
      </c>
      <c r="F71" s="111"/>
    </row>
    <row r="76" spans="1:69" ht="31.5" customHeight="1" x14ac:dyDescent="0.25">
      <c r="A76" s="154" t="s">
        <v>403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</row>
    <row r="77" spans="1:69" ht="24" customHeight="1" x14ac:dyDescent="0.25">
      <c r="A77" s="154" t="s">
        <v>1</v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</row>
    <row r="78" spans="1:69" ht="15.75" x14ac:dyDescent="0.25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</row>
    <row r="79" spans="1:69" ht="47.25" x14ac:dyDescent="0.25">
      <c r="A79" s="118" t="s">
        <v>58</v>
      </c>
      <c r="B79" s="118" t="s">
        <v>71</v>
      </c>
      <c r="C79" s="116" t="s">
        <v>11</v>
      </c>
      <c r="D79" s="118" t="s">
        <v>72</v>
      </c>
      <c r="E79" s="118" t="s">
        <v>383</v>
      </c>
      <c r="F79" s="118" t="s">
        <v>384</v>
      </c>
      <c r="G79" s="118" t="s">
        <v>385</v>
      </c>
      <c r="H79" s="118" t="s">
        <v>386</v>
      </c>
      <c r="I79" s="118" t="s">
        <v>387</v>
      </c>
      <c r="J79" s="118" t="s">
        <v>388</v>
      </c>
      <c r="K79" s="118" t="s">
        <v>389</v>
      </c>
      <c r="L79" s="118" t="s">
        <v>390</v>
      </c>
      <c r="M79" s="118" t="s">
        <v>391</v>
      </c>
      <c r="N79" s="118" t="s">
        <v>392</v>
      </c>
      <c r="O79" s="118" t="s">
        <v>393</v>
      </c>
      <c r="P79" s="118" t="s">
        <v>394</v>
      </c>
      <c r="Q79" s="128" t="s">
        <v>120</v>
      </c>
    </row>
    <row r="80" spans="1:69" ht="31.5" x14ac:dyDescent="0.25">
      <c r="A80" s="118">
        <v>1</v>
      </c>
      <c r="B80" s="118" t="s">
        <v>400</v>
      </c>
      <c r="C80" s="118" t="s">
        <v>311</v>
      </c>
      <c r="D80" s="118" t="s">
        <v>190</v>
      </c>
      <c r="E80" s="129">
        <v>226</v>
      </c>
      <c r="F80" s="129">
        <v>185</v>
      </c>
      <c r="G80" s="118">
        <v>271</v>
      </c>
      <c r="H80" s="118">
        <v>200</v>
      </c>
      <c r="I80" s="118">
        <v>240</v>
      </c>
      <c r="J80" s="118">
        <v>240</v>
      </c>
      <c r="K80" s="118"/>
      <c r="L80" s="118"/>
      <c r="M80" s="118"/>
      <c r="N80" s="118"/>
      <c r="O80" s="118"/>
      <c r="P80" s="118"/>
      <c r="Q80" s="128">
        <f>E80+F80+G80+H80+I80+J80+K80+L80+M80+N80+O80+P80</f>
        <v>1362</v>
      </c>
      <c r="S80" s="125">
        <v>16</v>
      </c>
      <c r="T80" s="125">
        <v>16</v>
      </c>
      <c r="U80" s="125"/>
      <c r="V80" s="125">
        <v>18</v>
      </c>
      <c r="W80" s="125"/>
      <c r="X80" s="125"/>
      <c r="Y80" s="125">
        <v>15</v>
      </c>
      <c r="Z80" s="125">
        <v>18</v>
      </c>
      <c r="AA80" s="125"/>
      <c r="AB80" s="125"/>
      <c r="AC80" s="125"/>
      <c r="AD80" s="125"/>
      <c r="AE80" s="125"/>
      <c r="AF80" s="125">
        <v>13</v>
      </c>
      <c r="AG80" s="125">
        <v>19</v>
      </c>
      <c r="AH80" s="125">
        <v>9</v>
      </c>
      <c r="AI80" s="125">
        <v>15</v>
      </c>
      <c r="AJ80" s="125"/>
      <c r="AK80" s="125">
        <v>16</v>
      </c>
      <c r="AL80" s="125">
        <v>8</v>
      </c>
      <c r="AM80" s="125">
        <v>17</v>
      </c>
      <c r="AN80" s="125">
        <v>20</v>
      </c>
      <c r="AR80" s="1">
        <f>SUM(S80:AQ80)</f>
        <v>200</v>
      </c>
      <c r="AS80" s="1">
        <v>23</v>
      </c>
      <c r="AT80" s="1">
        <v>20</v>
      </c>
      <c r="AV80" s="1">
        <v>15</v>
      </c>
      <c r="AW80" s="1">
        <v>17</v>
      </c>
      <c r="AX80" s="1">
        <v>16</v>
      </c>
      <c r="AY80" s="1">
        <v>21</v>
      </c>
      <c r="AZ80" s="1">
        <v>16</v>
      </c>
      <c r="BC80" s="1">
        <v>19</v>
      </c>
      <c r="BE80" s="1">
        <v>16</v>
      </c>
      <c r="BF80" s="1">
        <v>8</v>
      </c>
      <c r="BJ80" s="1">
        <v>15</v>
      </c>
      <c r="BK80" s="1">
        <v>17</v>
      </c>
      <c r="BL80" s="1">
        <v>16</v>
      </c>
      <c r="BM80" s="1">
        <v>18</v>
      </c>
      <c r="BN80" s="1">
        <v>16</v>
      </c>
      <c r="BP80" s="1">
        <v>18</v>
      </c>
      <c r="BQ80" s="1">
        <f>SUM(AS80:BP80)</f>
        <v>271</v>
      </c>
    </row>
    <row r="81" spans="1:69" ht="31.5" x14ac:dyDescent="0.25">
      <c r="A81" s="118">
        <v>2</v>
      </c>
      <c r="B81" s="118" t="s">
        <v>329</v>
      </c>
      <c r="C81" s="116" t="s">
        <v>29</v>
      </c>
      <c r="D81" s="118" t="s">
        <v>191</v>
      </c>
      <c r="E81" s="129">
        <v>263</v>
      </c>
      <c r="F81" s="129">
        <v>179</v>
      </c>
      <c r="G81" s="118">
        <v>217</v>
      </c>
      <c r="H81" s="118">
        <v>221</v>
      </c>
      <c r="I81" s="118">
        <v>252</v>
      </c>
      <c r="J81" s="118">
        <v>240</v>
      </c>
      <c r="K81" s="118"/>
      <c r="L81" s="118"/>
      <c r="M81" s="118"/>
      <c r="N81" s="118"/>
      <c r="O81" s="118"/>
      <c r="P81" s="118"/>
      <c r="Q81" s="128">
        <f>E81+F81+G81+H81+I81+J81+K81+L81+M81+N81+O81+P81</f>
        <v>1372</v>
      </c>
      <c r="V81" s="1">
        <v>19</v>
      </c>
      <c r="Y81" s="1">
        <v>15</v>
      </c>
      <c r="Z81" s="1">
        <v>18</v>
      </c>
      <c r="AA81" s="1">
        <v>22</v>
      </c>
      <c r="AB81" s="1">
        <v>12</v>
      </c>
      <c r="AF81" s="1">
        <v>13</v>
      </c>
      <c r="AG81" s="1">
        <v>15</v>
      </c>
      <c r="AH81" s="1">
        <v>20</v>
      </c>
      <c r="AI81" s="1">
        <v>16</v>
      </c>
      <c r="AJ81" s="1">
        <v>12</v>
      </c>
      <c r="AK81" s="1">
        <v>16</v>
      </c>
      <c r="AL81" s="1">
        <v>19</v>
      </c>
      <c r="AM81" s="1">
        <v>20</v>
      </c>
      <c r="AN81" s="1">
        <v>10</v>
      </c>
      <c r="AR81" s="125">
        <f t="shared" ref="AR81:AR91" si="3">SUM(S81:AQ81)</f>
        <v>227</v>
      </c>
      <c r="AS81" s="1">
        <v>16</v>
      </c>
      <c r="AT81" s="1">
        <v>17</v>
      </c>
      <c r="AW81" s="1">
        <v>15</v>
      </c>
      <c r="BA81" s="1">
        <v>13</v>
      </c>
      <c r="BB81" s="1">
        <v>18</v>
      </c>
      <c r="BE81" s="1">
        <v>15</v>
      </c>
      <c r="BF81" s="1">
        <v>18</v>
      </c>
      <c r="BH81" s="1">
        <v>13</v>
      </c>
      <c r="BJ81" s="1">
        <v>12</v>
      </c>
      <c r="BK81" s="1">
        <v>15</v>
      </c>
      <c r="BL81" s="1">
        <v>15</v>
      </c>
      <c r="BM81" s="1">
        <v>14</v>
      </c>
      <c r="BN81" s="1">
        <v>20</v>
      </c>
      <c r="BO81" s="1">
        <v>16</v>
      </c>
      <c r="BQ81" s="125">
        <f t="shared" ref="BQ81:BQ91" si="4">SUM(AS81:BP81)</f>
        <v>217</v>
      </c>
    </row>
    <row r="82" spans="1:69" ht="31.5" x14ac:dyDescent="0.25">
      <c r="A82" s="118">
        <v>3</v>
      </c>
      <c r="B82" s="118" t="s">
        <v>36</v>
      </c>
      <c r="C82" s="116" t="s">
        <v>39</v>
      </c>
      <c r="D82" s="30" t="s">
        <v>197</v>
      </c>
      <c r="E82" s="129">
        <v>218</v>
      </c>
      <c r="F82" s="129">
        <v>143</v>
      </c>
      <c r="G82" s="118">
        <v>250</v>
      </c>
      <c r="H82" s="118">
        <v>242</v>
      </c>
      <c r="I82" s="118">
        <v>277</v>
      </c>
      <c r="J82" s="118">
        <v>277</v>
      </c>
      <c r="K82" s="118"/>
      <c r="L82" s="118"/>
      <c r="M82" s="118"/>
      <c r="N82" s="118"/>
      <c r="O82" s="118"/>
      <c r="P82" s="118"/>
      <c r="Q82" s="128">
        <f t="shared" ref="Q82:Q90" si="5">E82+F82+G82+H82+I82+J82+K82+L82+M82+N82+O82+P82</f>
        <v>1407</v>
      </c>
      <c r="S82" s="1">
        <v>19</v>
      </c>
      <c r="T82" s="1">
        <v>20</v>
      </c>
      <c r="U82" s="1">
        <v>20</v>
      </c>
      <c r="V82" s="1">
        <v>18</v>
      </c>
      <c r="W82" s="1">
        <v>21</v>
      </c>
      <c r="X82" s="1">
        <v>20</v>
      </c>
      <c r="Y82" s="1">
        <v>18</v>
      </c>
      <c r="Z82" s="1">
        <v>21</v>
      </c>
      <c r="AA82" s="1">
        <v>20</v>
      </c>
      <c r="AB82" s="1">
        <v>18</v>
      </c>
      <c r="AF82" s="1">
        <v>11</v>
      </c>
      <c r="AK82" s="1">
        <v>16</v>
      </c>
      <c r="AL82" s="1">
        <v>20</v>
      </c>
      <c r="AR82" s="125">
        <f t="shared" si="3"/>
        <v>242</v>
      </c>
      <c r="AS82" s="1">
        <v>19</v>
      </c>
      <c r="AV82" s="1">
        <v>17</v>
      </c>
      <c r="AW82" s="1">
        <v>21</v>
      </c>
      <c r="AX82" s="1">
        <v>18</v>
      </c>
      <c r="AY82" s="1">
        <v>17</v>
      </c>
      <c r="AZ82" s="1">
        <v>13</v>
      </c>
      <c r="BB82" s="1">
        <v>17</v>
      </c>
      <c r="BD82" s="1">
        <v>19</v>
      </c>
      <c r="BF82" s="1">
        <v>18</v>
      </c>
      <c r="BH82" s="1">
        <v>21</v>
      </c>
      <c r="BI82" s="1">
        <v>10</v>
      </c>
      <c r="BK82" s="1">
        <v>20</v>
      </c>
      <c r="BL82" s="1">
        <v>19</v>
      </c>
      <c r="BM82" s="1">
        <v>21</v>
      </c>
      <c r="BQ82" s="125">
        <f t="shared" si="4"/>
        <v>250</v>
      </c>
    </row>
    <row r="83" spans="1:69" ht="31.5" x14ac:dyDescent="0.25">
      <c r="A83" s="118">
        <v>4</v>
      </c>
      <c r="B83" s="118" t="s">
        <v>46</v>
      </c>
      <c r="C83" s="116" t="s">
        <v>29</v>
      </c>
      <c r="D83" s="118" t="s">
        <v>194</v>
      </c>
      <c r="E83" s="129">
        <v>239</v>
      </c>
      <c r="F83" s="129">
        <v>199</v>
      </c>
      <c r="G83" s="118">
        <v>230</v>
      </c>
      <c r="H83" s="118">
        <v>244</v>
      </c>
      <c r="I83" s="118">
        <v>250</v>
      </c>
      <c r="J83" s="118">
        <v>243</v>
      </c>
      <c r="K83" s="118"/>
      <c r="L83" s="118"/>
      <c r="M83" s="118"/>
      <c r="N83" s="118"/>
      <c r="O83" s="118"/>
      <c r="P83" s="118"/>
      <c r="Q83" s="128">
        <f t="shared" si="5"/>
        <v>1405</v>
      </c>
      <c r="S83" s="1">
        <v>17</v>
      </c>
      <c r="T83" s="1">
        <v>14</v>
      </c>
      <c r="U83" s="1">
        <v>15</v>
      </c>
      <c r="W83" s="1">
        <v>15</v>
      </c>
      <c r="X83" s="1">
        <v>17</v>
      </c>
      <c r="Y83" s="1">
        <v>17</v>
      </c>
      <c r="Z83" s="1">
        <v>17</v>
      </c>
      <c r="AA83" s="1">
        <v>15</v>
      </c>
      <c r="AF83" s="1">
        <v>17</v>
      </c>
      <c r="AG83" s="1">
        <v>14</v>
      </c>
      <c r="AH83" s="1">
        <v>16</v>
      </c>
      <c r="AI83" s="1">
        <v>13</v>
      </c>
      <c r="AJ83" s="1">
        <v>13</v>
      </c>
      <c r="AK83" s="1">
        <v>14</v>
      </c>
      <c r="AL83" s="1">
        <v>14</v>
      </c>
      <c r="AM83" s="1">
        <v>16</v>
      </c>
      <c r="AR83" s="125">
        <f t="shared" si="3"/>
        <v>244</v>
      </c>
      <c r="AS83" s="1">
        <v>21</v>
      </c>
      <c r="AT83" s="1">
        <v>17</v>
      </c>
      <c r="AU83" s="1">
        <v>20</v>
      </c>
      <c r="AV83" s="1">
        <v>16</v>
      </c>
      <c r="AW83" s="1">
        <v>11</v>
      </c>
      <c r="AX83" s="1">
        <v>13</v>
      </c>
      <c r="AY83" s="1">
        <v>15</v>
      </c>
      <c r="AZ83" s="1">
        <v>16</v>
      </c>
      <c r="BA83" s="1">
        <v>19</v>
      </c>
      <c r="BB83" s="1">
        <v>15</v>
      </c>
      <c r="BC83" s="1">
        <v>17</v>
      </c>
      <c r="BD83" s="1">
        <v>19</v>
      </c>
      <c r="BF83" s="1">
        <v>15</v>
      </c>
      <c r="BH83" s="1">
        <v>16</v>
      </c>
      <c r="BQ83" s="125">
        <f t="shared" si="4"/>
        <v>230</v>
      </c>
    </row>
    <row r="84" spans="1:69" ht="31.5" x14ac:dyDescent="0.25">
      <c r="A84" s="118">
        <v>5</v>
      </c>
      <c r="B84" s="118" t="s">
        <v>41</v>
      </c>
      <c r="C84" s="116" t="s">
        <v>29</v>
      </c>
      <c r="D84" s="118" t="s">
        <v>192</v>
      </c>
      <c r="E84" s="129">
        <v>231</v>
      </c>
      <c r="F84" s="129">
        <v>135</v>
      </c>
      <c r="G84" s="118">
        <v>240</v>
      </c>
      <c r="H84" s="118">
        <v>180</v>
      </c>
      <c r="I84" s="118">
        <v>240</v>
      </c>
      <c r="J84" s="118">
        <v>192</v>
      </c>
      <c r="K84" s="118"/>
      <c r="L84" s="118"/>
      <c r="M84" s="118"/>
      <c r="N84" s="118"/>
      <c r="O84" s="118"/>
      <c r="P84" s="118"/>
      <c r="Q84" s="128">
        <f t="shared" si="5"/>
        <v>1218</v>
      </c>
      <c r="S84" s="1">
        <v>16</v>
      </c>
      <c r="T84" s="1">
        <v>16</v>
      </c>
      <c r="V84" s="1">
        <v>13</v>
      </c>
      <c r="W84" s="1">
        <v>13</v>
      </c>
      <c r="X84" s="1">
        <v>13</v>
      </c>
      <c r="Y84" s="1">
        <v>13</v>
      </c>
      <c r="Z84" s="1">
        <v>16</v>
      </c>
      <c r="AA84" s="1">
        <v>15</v>
      </c>
      <c r="AB84" s="1">
        <v>16</v>
      </c>
      <c r="AH84" s="1">
        <v>14</v>
      </c>
      <c r="AI84" s="1">
        <v>9</v>
      </c>
      <c r="AK84" s="1">
        <v>15</v>
      </c>
      <c r="AL84" s="1">
        <v>11</v>
      </c>
      <c r="AR84" s="125">
        <f t="shared" si="3"/>
        <v>180</v>
      </c>
      <c r="AS84" s="1">
        <v>10</v>
      </c>
      <c r="AT84" s="1">
        <v>15</v>
      </c>
      <c r="AU84" s="1">
        <v>14</v>
      </c>
      <c r="AV84" s="1">
        <v>11</v>
      </c>
      <c r="AW84" s="1">
        <v>15</v>
      </c>
      <c r="AX84" s="1">
        <v>13</v>
      </c>
      <c r="AZ84" s="1">
        <v>15</v>
      </c>
      <c r="BA84" s="1">
        <v>17</v>
      </c>
      <c r="BB84" s="1">
        <v>9</v>
      </c>
      <c r="BC84" s="1">
        <v>15</v>
      </c>
      <c r="BE84" s="1">
        <v>12</v>
      </c>
      <c r="BF84" s="1">
        <v>14</v>
      </c>
      <c r="BH84" s="1">
        <v>14</v>
      </c>
      <c r="BJ84" s="1">
        <v>14</v>
      </c>
      <c r="BL84" s="1">
        <v>16</v>
      </c>
      <c r="BM84" s="1">
        <v>16</v>
      </c>
      <c r="BN84" s="1">
        <v>10</v>
      </c>
      <c r="BO84" s="1">
        <v>10</v>
      </c>
      <c r="BQ84" s="125">
        <f t="shared" si="4"/>
        <v>240</v>
      </c>
    </row>
    <row r="85" spans="1:69" s="119" customFormat="1" ht="31.5" x14ac:dyDescent="0.25">
      <c r="A85" s="118">
        <v>6</v>
      </c>
      <c r="B85" s="118" t="s">
        <v>317</v>
      </c>
      <c r="C85" s="120" t="s">
        <v>52</v>
      </c>
      <c r="D85" s="112" t="s">
        <v>193</v>
      </c>
      <c r="E85" s="129">
        <v>301</v>
      </c>
      <c r="F85" s="129">
        <v>230</v>
      </c>
      <c r="G85" s="118">
        <v>248</v>
      </c>
      <c r="H85" s="118">
        <v>225</v>
      </c>
      <c r="I85" s="118">
        <v>345</v>
      </c>
      <c r="J85" s="118">
        <v>130</v>
      </c>
      <c r="K85" s="118"/>
      <c r="L85" s="118"/>
      <c r="M85" s="118"/>
      <c r="N85" s="118"/>
      <c r="O85" s="118"/>
      <c r="P85" s="118"/>
      <c r="Q85" s="128">
        <f t="shared" si="5"/>
        <v>1479</v>
      </c>
      <c r="S85" s="119">
        <v>15</v>
      </c>
      <c r="T85" s="119">
        <v>15</v>
      </c>
      <c r="V85" s="119">
        <v>16</v>
      </c>
      <c r="W85" s="119">
        <v>13</v>
      </c>
      <c r="X85" s="119">
        <v>18</v>
      </c>
      <c r="Z85" s="119">
        <v>13</v>
      </c>
      <c r="AA85" s="119">
        <v>16</v>
      </c>
      <c r="AB85" s="119">
        <v>11</v>
      </c>
      <c r="AC85" s="119">
        <v>19</v>
      </c>
      <c r="AD85" s="119">
        <v>19</v>
      </c>
      <c r="AE85" s="119">
        <v>17</v>
      </c>
      <c r="AH85" s="119">
        <v>15</v>
      </c>
      <c r="AK85" s="119">
        <v>12</v>
      </c>
      <c r="AL85" s="119">
        <v>15</v>
      </c>
      <c r="AM85" s="119">
        <v>11</v>
      </c>
      <c r="AR85" s="125">
        <f t="shared" si="3"/>
        <v>225</v>
      </c>
      <c r="AS85" s="119">
        <v>22</v>
      </c>
      <c r="AT85" s="119">
        <v>21</v>
      </c>
      <c r="AU85" s="119">
        <v>20</v>
      </c>
      <c r="AV85" s="119">
        <v>21</v>
      </c>
      <c r="AW85" s="119">
        <v>19</v>
      </c>
      <c r="AX85" s="119">
        <v>16</v>
      </c>
      <c r="AZ85" s="119">
        <v>15</v>
      </c>
      <c r="BA85" s="119">
        <v>11</v>
      </c>
      <c r="BB85" s="119">
        <v>19</v>
      </c>
      <c r="BE85" s="119">
        <v>18</v>
      </c>
      <c r="BF85" s="119">
        <v>19</v>
      </c>
      <c r="BG85" s="119">
        <v>9</v>
      </c>
      <c r="BH85" s="119">
        <v>19</v>
      </c>
      <c r="BI85" s="119">
        <v>19</v>
      </c>
      <c r="BQ85" s="125">
        <f t="shared" si="4"/>
        <v>248</v>
      </c>
    </row>
    <row r="86" spans="1:69" s="125" customFormat="1" ht="15.75" x14ac:dyDescent="0.25">
      <c r="A86" s="124"/>
      <c r="B86" s="124"/>
      <c r="C86" s="126" t="s">
        <v>405</v>
      </c>
      <c r="D86" s="112">
        <v>296</v>
      </c>
      <c r="E86" s="124"/>
      <c r="F86" s="124"/>
      <c r="G86" s="124"/>
      <c r="H86" s="124"/>
      <c r="I86" s="124"/>
      <c r="J86" s="124">
        <v>270</v>
      </c>
      <c r="K86" s="124"/>
      <c r="L86" s="124"/>
      <c r="M86" s="124"/>
      <c r="N86" s="124"/>
      <c r="O86" s="124"/>
      <c r="P86" s="124"/>
      <c r="Q86" s="128">
        <f t="shared" si="5"/>
        <v>270</v>
      </c>
      <c r="BQ86" s="125">
        <f t="shared" si="4"/>
        <v>0</v>
      </c>
    </row>
    <row r="87" spans="1:69" ht="31.5" x14ac:dyDescent="0.25">
      <c r="A87" s="118">
        <v>7</v>
      </c>
      <c r="B87" s="118" t="s">
        <v>413</v>
      </c>
      <c r="C87" s="120" t="s">
        <v>52</v>
      </c>
      <c r="D87" s="118" t="s">
        <v>56</v>
      </c>
      <c r="E87" s="129">
        <v>319</v>
      </c>
      <c r="F87" s="129">
        <v>255</v>
      </c>
      <c r="G87" s="118">
        <v>268</v>
      </c>
      <c r="H87" s="118">
        <v>251</v>
      </c>
      <c r="I87" s="118">
        <v>218</v>
      </c>
      <c r="J87" s="118">
        <v>122</v>
      </c>
      <c r="K87" s="118"/>
      <c r="L87" s="118"/>
      <c r="M87" s="118"/>
      <c r="N87" s="118"/>
      <c r="O87" s="118"/>
      <c r="P87" s="118"/>
      <c r="Q87" s="128">
        <f t="shared" si="5"/>
        <v>1433</v>
      </c>
      <c r="AQ87" s="1">
        <v>251</v>
      </c>
      <c r="AR87" s="125">
        <f t="shared" si="3"/>
        <v>251</v>
      </c>
      <c r="BQ87" s="125">
        <f t="shared" si="4"/>
        <v>0</v>
      </c>
    </row>
    <row r="88" spans="1:69" ht="31.5" x14ac:dyDescent="0.25">
      <c r="A88" s="118">
        <v>8</v>
      </c>
      <c r="B88" s="118" t="s">
        <v>313</v>
      </c>
      <c r="C88" s="96" t="s">
        <v>167</v>
      </c>
      <c r="D88" s="118" t="s">
        <v>168</v>
      </c>
      <c r="E88" s="129">
        <v>96</v>
      </c>
      <c r="F88" s="129">
        <v>82</v>
      </c>
      <c r="G88" s="118"/>
      <c r="H88" s="118">
        <v>117</v>
      </c>
      <c r="I88" s="118">
        <v>148</v>
      </c>
      <c r="J88" s="118">
        <v>165</v>
      </c>
      <c r="K88" s="118"/>
      <c r="L88" s="118"/>
      <c r="M88" s="118"/>
      <c r="N88" s="118"/>
      <c r="O88" s="118"/>
      <c r="P88" s="118"/>
      <c r="Q88" s="128">
        <f t="shared" si="5"/>
        <v>608</v>
      </c>
      <c r="S88" s="1">
        <v>14</v>
      </c>
      <c r="T88" s="1">
        <v>11</v>
      </c>
      <c r="X88" s="1">
        <v>12</v>
      </c>
      <c r="Z88" s="1">
        <v>12</v>
      </c>
      <c r="AA88" s="1">
        <v>13</v>
      </c>
      <c r="AF88" s="1">
        <v>11</v>
      </c>
      <c r="AJ88" s="1">
        <v>18</v>
      </c>
      <c r="AK88" s="1">
        <v>12</v>
      </c>
      <c r="AL88" s="1">
        <v>14</v>
      </c>
      <c r="AR88" s="125">
        <f t="shared" si="3"/>
        <v>117</v>
      </c>
      <c r="AT88" s="1">
        <v>15</v>
      </c>
      <c r="AV88" s="1">
        <v>11</v>
      </c>
      <c r="BC88" s="1">
        <v>15</v>
      </c>
      <c r="BF88" s="1">
        <v>11</v>
      </c>
      <c r="BI88" s="1">
        <v>11</v>
      </c>
      <c r="BM88" s="1">
        <v>12</v>
      </c>
      <c r="BQ88" s="125">
        <f t="shared" si="4"/>
        <v>75</v>
      </c>
    </row>
    <row r="89" spans="1:69" ht="15.75" x14ac:dyDescent="0.25">
      <c r="A89" s="118">
        <v>9</v>
      </c>
      <c r="B89" s="118" t="s">
        <v>378</v>
      </c>
      <c r="C89" s="96" t="s">
        <v>167</v>
      </c>
      <c r="D89" s="118" t="s">
        <v>377</v>
      </c>
      <c r="E89" s="118">
        <v>104</v>
      </c>
      <c r="F89" s="118">
        <v>75</v>
      </c>
      <c r="G89" s="118">
        <v>41</v>
      </c>
      <c r="H89" s="118">
        <v>36</v>
      </c>
      <c r="I89" s="118">
        <v>79</v>
      </c>
      <c r="J89" s="118">
        <v>60</v>
      </c>
      <c r="K89" s="118"/>
      <c r="L89" s="118"/>
      <c r="M89" s="118"/>
      <c r="N89" s="118"/>
      <c r="O89" s="118"/>
      <c r="P89" s="118"/>
      <c r="Q89" s="128">
        <f t="shared" si="5"/>
        <v>395</v>
      </c>
      <c r="AO89" s="1">
        <v>36</v>
      </c>
      <c r="AR89" s="125">
        <f t="shared" si="3"/>
        <v>36</v>
      </c>
      <c r="BQ89" s="125">
        <f t="shared" si="4"/>
        <v>0</v>
      </c>
    </row>
    <row r="90" spans="1:69" s="125" customFormat="1" ht="15.75" x14ac:dyDescent="0.25">
      <c r="A90" s="124">
        <v>10</v>
      </c>
      <c r="B90" s="124" t="s">
        <v>409</v>
      </c>
      <c r="C90" s="96" t="s">
        <v>404</v>
      </c>
      <c r="D90" s="124">
        <v>321</v>
      </c>
      <c r="E90" s="124">
        <v>168</v>
      </c>
      <c r="F90" s="124">
        <v>74</v>
      </c>
      <c r="G90" s="124">
        <v>144</v>
      </c>
      <c r="H90" s="124">
        <v>201</v>
      </c>
      <c r="I90" s="124">
        <v>200</v>
      </c>
      <c r="J90" s="124">
        <v>156</v>
      </c>
      <c r="K90" s="124"/>
      <c r="L90" s="124"/>
      <c r="M90" s="124"/>
      <c r="N90" s="124"/>
      <c r="O90" s="124"/>
      <c r="P90" s="124"/>
      <c r="Q90" s="35">
        <f t="shared" si="5"/>
        <v>943</v>
      </c>
      <c r="AP90" s="125">
        <v>201</v>
      </c>
      <c r="AR90" s="125">
        <f t="shared" si="3"/>
        <v>201</v>
      </c>
      <c r="BQ90" s="125">
        <f t="shared" si="4"/>
        <v>0</v>
      </c>
    </row>
    <row r="91" spans="1:69" x14ac:dyDescent="0.25">
      <c r="A91" s="44"/>
      <c r="B91" s="44"/>
      <c r="C91" s="44" t="s">
        <v>120</v>
      </c>
      <c r="D91" s="44"/>
      <c r="E91" s="44">
        <f>SUM(E80:E90)</f>
        <v>2165</v>
      </c>
      <c r="F91" s="44">
        <f>SUM(F80:F90)</f>
        <v>1557</v>
      </c>
      <c r="G91" s="44">
        <f t="shared" ref="G91:J91" si="6">SUM(G80:G90)</f>
        <v>1909</v>
      </c>
      <c r="H91" s="44">
        <f t="shared" si="6"/>
        <v>1917</v>
      </c>
      <c r="I91" s="44">
        <f t="shared" si="6"/>
        <v>2249</v>
      </c>
      <c r="J91" s="44">
        <f t="shared" si="6"/>
        <v>2095</v>
      </c>
      <c r="K91" s="44"/>
      <c r="L91" s="44"/>
      <c r="M91" s="44"/>
      <c r="N91" s="44"/>
      <c r="O91" s="44"/>
      <c r="P91" s="44"/>
      <c r="Q91" s="44">
        <f>SUM(Q80:Q90)</f>
        <v>11892</v>
      </c>
      <c r="S91" s="1">
        <f t="shared" ref="S91:Y91" si="7">SUM(S80:S89)</f>
        <v>97</v>
      </c>
      <c r="T91" s="119">
        <f t="shared" si="7"/>
        <v>92</v>
      </c>
      <c r="U91" s="119">
        <f t="shared" si="7"/>
        <v>35</v>
      </c>
      <c r="V91" s="119">
        <f t="shared" si="7"/>
        <v>84</v>
      </c>
      <c r="W91" s="119">
        <f t="shared" si="7"/>
        <v>62</v>
      </c>
      <c r="X91" s="119">
        <f t="shared" si="7"/>
        <v>80</v>
      </c>
      <c r="Y91" s="119">
        <f t="shared" si="7"/>
        <v>78</v>
      </c>
      <c r="Z91" s="119">
        <f t="shared" ref="Z91:AO91" si="8">SUM(Z80:Z89)</f>
        <v>115</v>
      </c>
      <c r="AA91" s="119">
        <f t="shared" si="8"/>
        <v>101</v>
      </c>
      <c r="AB91" s="119">
        <f t="shared" si="8"/>
        <v>57</v>
      </c>
      <c r="AC91" s="119">
        <f t="shared" si="8"/>
        <v>19</v>
      </c>
      <c r="AD91" s="119">
        <f t="shared" si="8"/>
        <v>19</v>
      </c>
      <c r="AE91" s="119">
        <f t="shared" si="8"/>
        <v>17</v>
      </c>
      <c r="AF91" s="125">
        <f t="shared" si="8"/>
        <v>65</v>
      </c>
      <c r="AG91" s="125">
        <f t="shared" si="8"/>
        <v>48</v>
      </c>
      <c r="AH91" s="125">
        <f t="shared" si="8"/>
        <v>74</v>
      </c>
      <c r="AI91" s="125">
        <f t="shared" si="8"/>
        <v>53</v>
      </c>
      <c r="AJ91" s="125">
        <f t="shared" si="8"/>
        <v>43</v>
      </c>
      <c r="AK91" s="125">
        <f t="shared" si="8"/>
        <v>101</v>
      </c>
      <c r="AL91" s="125">
        <f t="shared" si="8"/>
        <v>101</v>
      </c>
      <c r="AM91" s="125">
        <f t="shared" si="8"/>
        <v>64</v>
      </c>
      <c r="AN91" s="125">
        <f t="shared" si="8"/>
        <v>30</v>
      </c>
      <c r="AO91" s="125">
        <f t="shared" si="8"/>
        <v>36</v>
      </c>
      <c r="AP91" s="125">
        <v>201</v>
      </c>
      <c r="AQ91" s="125">
        <v>201</v>
      </c>
      <c r="AR91" s="125">
        <f t="shared" si="3"/>
        <v>1873</v>
      </c>
      <c r="AS91" s="1">
        <f>SUM(AS80:AS90)</f>
        <v>111</v>
      </c>
      <c r="AT91" s="125">
        <f t="shared" ref="AT91:AU91" si="9">SUM(AT80:AT90)</f>
        <v>105</v>
      </c>
      <c r="AU91" s="125">
        <f t="shared" si="9"/>
        <v>54</v>
      </c>
      <c r="AV91" s="1">
        <f>SUM(AV80:AV90)</f>
        <v>91</v>
      </c>
      <c r="AW91" s="125">
        <f t="shared" ref="AW91:AY91" si="10">SUM(AW80:AW90)</f>
        <v>98</v>
      </c>
      <c r="AX91" s="125">
        <f t="shared" si="10"/>
        <v>76</v>
      </c>
      <c r="AY91" s="125">
        <f t="shared" si="10"/>
        <v>53</v>
      </c>
      <c r="AZ91" s="125">
        <f t="shared" ref="AZ91" si="11">SUM(AZ80:AZ90)</f>
        <v>75</v>
      </c>
      <c r="BA91" s="125">
        <f t="shared" ref="BA91" si="12">SUM(BA80:BA90)</f>
        <v>60</v>
      </c>
      <c r="BB91" s="125">
        <f t="shared" ref="BB91" si="13">SUM(BB80:BB90)</f>
        <v>78</v>
      </c>
      <c r="BC91" s="125">
        <f t="shared" ref="BC91" si="14">SUM(BC80:BC90)</f>
        <v>66</v>
      </c>
      <c r="BD91" s="125">
        <f t="shared" ref="BD91:BE91" si="15">SUM(BD80:BD90)</f>
        <v>38</v>
      </c>
      <c r="BE91" s="125">
        <f t="shared" si="15"/>
        <v>61</v>
      </c>
      <c r="BF91" s="125">
        <f t="shared" ref="BF91" si="16">SUM(BF80:BF90)</f>
        <v>103</v>
      </c>
      <c r="BG91" s="125">
        <f t="shared" ref="BG91" si="17">SUM(BG80:BG90)</f>
        <v>9</v>
      </c>
      <c r="BH91" s="125">
        <f t="shared" ref="BH91" si="18">SUM(BH80:BH90)</f>
        <v>83</v>
      </c>
      <c r="BI91" s="125">
        <f t="shared" ref="BI91:BJ91" si="19">SUM(BI80:BI90)</f>
        <v>40</v>
      </c>
      <c r="BJ91" s="125">
        <f t="shared" si="19"/>
        <v>41</v>
      </c>
      <c r="BK91" s="125">
        <f t="shared" ref="BK91" si="20">SUM(BK80:BK90)</f>
        <v>52</v>
      </c>
      <c r="BL91" s="125">
        <f t="shared" ref="BL91" si="21">SUM(BL80:BL90)</f>
        <v>66</v>
      </c>
      <c r="BM91" s="125">
        <f t="shared" ref="BM91" si="22">SUM(BM80:BM90)</f>
        <v>81</v>
      </c>
      <c r="BN91" s="125">
        <f t="shared" ref="BN91" si="23">SUM(BN80:BN90)</f>
        <v>46</v>
      </c>
      <c r="BO91" s="125">
        <f t="shared" ref="BO91:BP91" si="24">SUM(BO80:BO90)</f>
        <v>26</v>
      </c>
      <c r="BP91" s="125">
        <f t="shared" si="24"/>
        <v>18</v>
      </c>
      <c r="BQ91" s="125">
        <f t="shared" si="4"/>
        <v>1531</v>
      </c>
    </row>
    <row r="92" spans="1:69" x14ac:dyDescent="0.25">
      <c r="S92" s="155">
        <v>224</v>
      </c>
      <c r="T92" s="155"/>
      <c r="U92" s="155"/>
      <c r="V92" s="155">
        <v>304</v>
      </c>
      <c r="W92" s="155"/>
      <c r="X92" s="155"/>
      <c r="Y92" s="155"/>
      <c r="Z92" s="155">
        <v>328</v>
      </c>
      <c r="AA92" s="155"/>
      <c r="AB92" s="155"/>
      <c r="AC92" s="155"/>
      <c r="AD92" s="155"/>
      <c r="AE92" s="155"/>
      <c r="AS92" s="155">
        <v>270</v>
      </c>
      <c r="AT92" s="155"/>
      <c r="AU92" s="155"/>
      <c r="AV92" s="155">
        <v>318</v>
      </c>
      <c r="AW92" s="155"/>
      <c r="AX92" s="155"/>
      <c r="AY92" s="155"/>
      <c r="AZ92" s="155">
        <v>317</v>
      </c>
      <c r="BA92" s="155"/>
      <c r="BB92" s="155"/>
      <c r="BC92" s="155"/>
      <c r="BD92" s="155"/>
      <c r="BE92" s="155">
        <v>296</v>
      </c>
      <c r="BF92" s="155"/>
      <c r="BG92" s="155"/>
      <c r="BH92" s="155"/>
      <c r="BI92" s="155"/>
      <c r="BJ92" s="155">
        <v>312</v>
      </c>
      <c r="BK92" s="155"/>
      <c r="BL92" s="155"/>
      <c r="BM92" s="155"/>
      <c r="BN92" s="155"/>
      <c r="BO92" s="155"/>
    </row>
    <row r="96" spans="1:69" ht="15.75" x14ac:dyDescent="0.25">
      <c r="A96" s="154" t="s">
        <v>406</v>
      </c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</row>
    <row r="97" spans="1:71" ht="15.75" x14ac:dyDescent="0.25">
      <c r="A97" s="154" t="s">
        <v>1</v>
      </c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</row>
    <row r="98" spans="1:71" ht="15.75" x14ac:dyDescent="0.25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</row>
    <row r="99" spans="1:71" ht="47.25" x14ac:dyDescent="0.25">
      <c r="A99" s="124" t="s">
        <v>58</v>
      </c>
      <c r="B99" s="124" t="s">
        <v>71</v>
      </c>
      <c r="C99" s="122" t="s">
        <v>11</v>
      </c>
      <c r="D99" s="124" t="s">
        <v>72</v>
      </c>
      <c r="E99" s="124" t="s">
        <v>383</v>
      </c>
      <c r="F99" s="124" t="s">
        <v>384</v>
      </c>
      <c r="G99" s="124" t="s">
        <v>385</v>
      </c>
      <c r="H99" s="124" t="s">
        <v>386</v>
      </c>
      <c r="I99" s="124" t="s">
        <v>387</v>
      </c>
      <c r="J99" s="124" t="s">
        <v>388</v>
      </c>
      <c r="K99" s="124" t="s">
        <v>389</v>
      </c>
      <c r="L99" s="124" t="s">
        <v>390</v>
      </c>
      <c r="M99" s="124" t="s">
        <v>391</v>
      </c>
      <c r="N99" s="124" t="s">
        <v>392</v>
      </c>
      <c r="O99" s="124" t="s">
        <v>393</v>
      </c>
      <c r="P99" s="124" t="s">
        <v>394</v>
      </c>
      <c r="Q99" s="128" t="s">
        <v>120</v>
      </c>
    </row>
    <row r="100" spans="1:71" ht="31.5" x14ac:dyDescent="0.25">
      <c r="A100" s="127">
        <v>1</v>
      </c>
      <c r="B100" s="127" t="s">
        <v>407</v>
      </c>
      <c r="C100" s="127" t="s">
        <v>408</v>
      </c>
      <c r="D100" s="112" t="s">
        <v>189</v>
      </c>
      <c r="E100" s="127">
        <v>1460</v>
      </c>
      <c r="F100" s="127">
        <v>1528</v>
      </c>
      <c r="G100" s="127">
        <v>1446</v>
      </c>
      <c r="H100" s="127">
        <v>1461</v>
      </c>
      <c r="I100" s="127">
        <v>1963</v>
      </c>
      <c r="J100" s="127">
        <v>1609</v>
      </c>
      <c r="K100" s="127">
        <v>1450</v>
      </c>
      <c r="L100" s="127"/>
      <c r="M100" s="127"/>
      <c r="N100" s="127"/>
      <c r="O100" s="127"/>
      <c r="P100" s="127"/>
      <c r="Q100" s="127">
        <f>SUM(E100:P100)</f>
        <v>10917</v>
      </c>
    </row>
    <row r="105" spans="1:71" ht="40.5" customHeight="1" x14ac:dyDescent="0.25">
      <c r="A105" s="154" t="s">
        <v>403</v>
      </c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</row>
    <row r="106" spans="1:71" ht="31.5" customHeight="1" x14ac:dyDescent="0.25">
      <c r="A106" s="154" t="s">
        <v>1</v>
      </c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</row>
    <row r="107" spans="1:71" ht="15.75" x14ac:dyDescent="0.25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</row>
    <row r="108" spans="1:71" ht="47.25" x14ac:dyDescent="0.25">
      <c r="A108" s="124" t="s">
        <v>58</v>
      </c>
      <c r="B108" s="124" t="s">
        <v>71</v>
      </c>
      <c r="C108" s="122" t="s">
        <v>11</v>
      </c>
      <c r="D108" s="124" t="s">
        <v>72</v>
      </c>
      <c r="E108" s="124" t="s">
        <v>383</v>
      </c>
      <c r="F108" s="124" t="s">
        <v>384</v>
      </c>
      <c r="G108" s="124" t="s">
        <v>385</v>
      </c>
      <c r="H108" s="124" t="s">
        <v>386</v>
      </c>
      <c r="I108" s="124" t="s">
        <v>387</v>
      </c>
      <c r="J108" s="124" t="s">
        <v>388</v>
      </c>
      <c r="K108" s="124" t="s">
        <v>389</v>
      </c>
      <c r="L108" s="124" t="s">
        <v>390</v>
      </c>
      <c r="M108" s="124" t="s">
        <v>391</v>
      </c>
      <c r="N108" s="124" t="s">
        <v>392</v>
      </c>
      <c r="O108" s="124" t="s">
        <v>393</v>
      </c>
      <c r="P108" s="124" t="s">
        <v>394</v>
      </c>
      <c r="Q108" s="128" t="s">
        <v>120</v>
      </c>
    </row>
    <row r="109" spans="1:71" ht="31.5" x14ac:dyDescent="0.25">
      <c r="A109" s="124">
        <v>1</v>
      </c>
      <c r="B109" s="124" t="s">
        <v>400</v>
      </c>
      <c r="C109" s="124" t="s">
        <v>311</v>
      </c>
      <c r="D109" s="124" t="s">
        <v>190</v>
      </c>
      <c r="E109" s="124">
        <v>226</v>
      </c>
      <c r="F109" s="124">
        <v>185</v>
      </c>
      <c r="G109" s="124">
        <v>271</v>
      </c>
      <c r="H109" s="124">
        <v>200</v>
      </c>
      <c r="I109" s="124">
        <v>240</v>
      </c>
      <c r="J109" s="124">
        <v>240</v>
      </c>
      <c r="K109" s="124">
        <v>350</v>
      </c>
      <c r="L109" s="124"/>
      <c r="M109" s="124"/>
      <c r="N109" s="124"/>
      <c r="O109" s="124"/>
      <c r="P109" s="124"/>
      <c r="Q109" s="128">
        <f>E109+F109+G109+H109+I109+J109+K109+L109+M109+N109+O109+P109</f>
        <v>1712</v>
      </c>
      <c r="BQ109" s="1">
        <v>240</v>
      </c>
      <c r="BR109" s="1">
        <v>7</v>
      </c>
      <c r="BS109" s="1">
        <f>BR109*BQ109</f>
        <v>1680</v>
      </c>
    </row>
    <row r="110" spans="1:71" ht="31.5" x14ac:dyDescent="0.25">
      <c r="A110" s="124">
        <v>2</v>
      </c>
      <c r="B110" s="124" t="s">
        <v>329</v>
      </c>
      <c r="C110" s="122" t="s">
        <v>29</v>
      </c>
      <c r="D110" s="124" t="s">
        <v>191</v>
      </c>
      <c r="E110" s="124">
        <v>263</v>
      </c>
      <c r="F110" s="124">
        <v>179</v>
      </c>
      <c r="G110" s="124">
        <v>217</v>
      </c>
      <c r="H110" s="124">
        <v>221</v>
      </c>
      <c r="I110" s="124">
        <v>252</v>
      </c>
      <c r="J110" s="124">
        <v>240</v>
      </c>
      <c r="K110" s="124">
        <v>240</v>
      </c>
      <c r="L110" s="124"/>
      <c r="M110" s="124"/>
      <c r="N110" s="124"/>
      <c r="O110" s="124"/>
      <c r="P110" s="124"/>
      <c r="Q110" s="128">
        <f>E110+F110+G110+H110+I110+J110+K110+L110+M110+N110+O110+P110</f>
        <v>1612</v>
      </c>
      <c r="BQ110" s="131">
        <v>240</v>
      </c>
      <c r="BR110" s="131">
        <v>7</v>
      </c>
      <c r="BS110" s="131">
        <f t="shared" ref="BS110:BS116" si="25">BR110*BQ110</f>
        <v>1680</v>
      </c>
    </row>
    <row r="111" spans="1:71" ht="31.5" x14ac:dyDescent="0.25">
      <c r="A111" s="124">
        <v>3</v>
      </c>
      <c r="B111" s="124" t="s">
        <v>36</v>
      </c>
      <c r="C111" s="122" t="s">
        <v>39</v>
      </c>
      <c r="D111" s="30" t="s">
        <v>197</v>
      </c>
      <c r="E111" s="124">
        <v>218</v>
      </c>
      <c r="F111" s="124">
        <v>143</v>
      </c>
      <c r="G111" s="124">
        <v>250</v>
      </c>
      <c r="H111" s="124">
        <v>242</v>
      </c>
      <c r="I111" s="124">
        <v>277</v>
      </c>
      <c r="J111" s="124">
        <v>277</v>
      </c>
      <c r="K111" s="124">
        <v>384</v>
      </c>
      <c r="L111" s="124"/>
      <c r="M111" s="124"/>
      <c r="N111" s="124"/>
      <c r="O111" s="124"/>
      <c r="P111" s="124"/>
      <c r="Q111" s="128">
        <f t="shared" ref="Q111:Q116" si="26">E111+F111+G111+H111+I111+J111+K111+L111+M111+N111+O111+P111</f>
        <v>1791</v>
      </c>
      <c r="BQ111" s="131">
        <v>240</v>
      </c>
      <c r="BR111" s="131">
        <v>7</v>
      </c>
      <c r="BS111" s="131">
        <f t="shared" si="25"/>
        <v>1680</v>
      </c>
    </row>
    <row r="112" spans="1:71" ht="31.5" x14ac:dyDescent="0.25">
      <c r="A112" s="124">
        <v>4</v>
      </c>
      <c r="B112" s="124" t="s">
        <v>46</v>
      </c>
      <c r="C112" s="122" t="s">
        <v>29</v>
      </c>
      <c r="D112" s="124" t="s">
        <v>194</v>
      </c>
      <c r="E112" s="124">
        <v>239</v>
      </c>
      <c r="F112" s="124">
        <v>199</v>
      </c>
      <c r="G112" s="124">
        <v>230</v>
      </c>
      <c r="H112" s="124">
        <v>244</v>
      </c>
      <c r="I112" s="124">
        <v>250</v>
      </c>
      <c r="J112" s="124">
        <v>243</v>
      </c>
      <c r="K112" s="124">
        <v>240</v>
      </c>
      <c r="L112" s="124"/>
      <c r="M112" s="124"/>
      <c r="N112" s="124"/>
      <c r="O112" s="124"/>
      <c r="P112" s="124"/>
      <c r="Q112" s="128">
        <f t="shared" si="26"/>
        <v>1645</v>
      </c>
      <c r="BQ112" s="131">
        <v>240</v>
      </c>
      <c r="BR112" s="131">
        <v>7</v>
      </c>
      <c r="BS112" s="131">
        <f t="shared" si="25"/>
        <v>1680</v>
      </c>
    </row>
    <row r="113" spans="1:71" ht="31.5" x14ac:dyDescent="0.25">
      <c r="A113" s="124">
        <v>5</v>
      </c>
      <c r="B113" s="124" t="s">
        <v>41</v>
      </c>
      <c r="C113" s="122" t="s">
        <v>29</v>
      </c>
      <c r="D113" s="124" t="s">
        <v>192</v>
      </c>
      <c r="E113" s="124">
        <v>231</v>
      </c>
      <c r="F113" s="124">
        <v>135</v>
      </c>
      <c r="G113" s="124">
        <v>240</v>
      </c>
      <c r="H113" s="124">
        <v>180</v>
      </c>
      <c r="I113" s="124">
        <v>240</v>
      </c>
      <c r="J113" s="124">
        <v>192</v>
      </c>
      <c r="K113" s="124">
        <v>240</v>
      </c>
      <c r="L113" s="124"/>
      <c r="M113" s="124"/>
      <c r="N113" s="124"/>
      <c r="O113" s="124"/>
      <c r="P113" s="124"/>
      <c r="Q113" s="128">
        <f t="shared" si="26"/>
        <v>1458</v>
      </c>
      <c r="BQ113" s="131">
        <v>240</v>
      </c>
      <c r="BR113" s="131">
        <v>7</v>
      </c>
      <c r="BS113" s="131">
        <f t="shared" si="25"/>
        <v>1680</v>
      </c>
    </row>
    <row r="114" spans="1:71" ht="34.5" customHeight="1" x14ac:dyDescent="0.25">
      <c r="A114" s="124">
        <v>6</v>
      </c>
      <c r="B114" s="124" t="s">
        <v>317</v>
      </c>
      <c r="C114" s="126" t="s">
        <v>52</v>
      </c>
      <c r="D114" s="112" t="s">
        <v>193</v>
      </c>
      <c r="E114" s="124">
        <v>301</v>
      </c>
      <c r="F114" s="124">
        <v>230</v>
      </c>
      <c r="G114" s="124">
        <v>248</v>
      </c>
      <c r="H114" s="124">
        <v>225</v>
      </c>
      <c r="I114" s="124">
        <v>345</v>
      </c>
      <c r="J114" s="124">
        <v>130</v>
      </c>
      <c r="K114" s="124">
        <v>251</v>
      </c>
      <c r="L114" s="124"/>
      <c r="M114" s="124"/>
      <c r="N114" s="124"/>
      <c r="O114" s="124"/>
      <c r="P114" s="124"/>
      <c r="Q114" s="128">
        <f t="shared" si="26"/>
        <v>1730</v>
      </c>
      <c r="BQ114" s="131">
        <v>240</v>
      </c>
      <c r="BR114" s="131">
        <v>7</v>
      </c>
      <c r="BS114" s="131">
        <f t="shared" si="25"/>
        <v>1680</v>
      </c>
    </row>
    <row r="115" spans="1:71" ht="31.5" x14ac:dyDescent="0.25">
      <c r="A115" s="124">
        <v>7</v>
      </c>
      <c r="B115" s="130" t="s">
        <v>413</v>
      </c>
      <c r="C115" s="126" t="s">
        <v>52</v>
      </c>
      <c r="D115" s="124" t="s">
        <v>56</v>
      </c>
      <c r="E115" s="124">
        <v>319</v>
      </c>
      <c r="F115" s="124">
        <v>255</v>
      </c>
      <c r="G115" s="124">
        <v>268</v>
      </c>
      <c r="H115" s="124">
        <v>251</v>
      </c>
      <c r="I115" s="124">
        <v>218</v>
      </c>
      <c r="J115" s="124">
        <v>122</v>
      </c>
      <c r="K115" s="124">
        <v>277</v>
      </c>
      <c r="L115" s="124"/>
      <c r="M115" s="124"/>
      <c r="N115" s="124"/>
      <c r="O115" s="124"/>
      <c r="P115" s="124"/>
      <c r="Q115" s="128">
        <f t="shared" si="26"/>
        <v>1710</v>
      </c>
      <c r="BQ115" s="131">
        <v>300</v>
      </c>
      <c r="BR115" s="131">
        <v>8</v>
      </c>
      <c r="BS115" s="131">
        <f t="shared" si="25"/>
        <v>2400</v>
      </c>
    </row>
    <row r="116" spans="1:71" ht="31.5" x14ac:dyDescent="0.25">
      <c r="A116" s="124">
        <v>8</v>
      </c>
      <c r="B116" s="124" t="s">
        <v>414</v>
      </c>
      <c r="C116" s="96" t="s">
        <v>167</v>
      </c>
      <c r="D116" s="124" t="s">
        <v>168</v>
      </c>
      <c r="E116" s="124">
        <v>96</v>
      </c>
      <c r="F116" s="124">
        <v>82</v>
      </c>
      <c r="G116" s="124"/>
      <c r="H116" s="124">
        <v>117</v>
      </c>
      <c r="I116" s="124">
        <v>148</v>
      </c>
      <c r="J116" s="124">
        <v>165</v>
      </c>
      <c r="K116" s="124">
        <v>176</v>
      </c>
      <c r="L116" s="124"/>
      <c r="M116" s="124"/>
      <c r="N116" s="124"/>
      <c r="O116" s="124"/>
      <c r="P116" s="124"/>
      <c r="Q116" s="128">
        <f t="shared" si="26"/>
        <v>784</v>
      </c>
      <c r="BQ116" s="131">
        <v>240</v>
      </c>
      <c r="BR116" s="131">
        <v>7</v>
      </c>
      <c r="BS116" s="131">
        <f t="shared" si="25"/>
        <v>1680</v>
      </c>
    </row>
    <row r="117" spans="1:71" x14ac:dyDescent="0.25">
      <c r="A117" s="44"/>
      <c r="B117" s="44"/>
      <c r="C117" s="44" t="s">
        <v>120</v>
      </c>
      <c r="D117" s="44"/>
      <c r="E117" s="44">
        <f t="shared" ref="E117:K117" si="27">SUM(E109:E116)</f>
        <v>1893</v>
      </c>
      <c r="F117" s="44">
        <f t="shared" si="27"/>
        <v>1408</v>
      </c>
      <c r="G117" s="44">
        <f t="shared" si="27"/>
        <v>1724</v>
      </c>
      <c r="H117" s="44">
        <f t="shared" si="27"/>
        <v>1680</v>
      </c>
      <c r="I117" s="44">
        <f t="shared" si="27"/>
        <v>1970</v>
      </c>
      <c r="J117" s="44">
        <f t="shared" si="27"/>
        <v>1609</v>
      </c>
      <c r="K117" s="44">
        <f t="shared" si="27"/>
        <v>2158</v>
      </c>
      <c r="L117" s="44"/>
      <c r="M117" s="44"/>
      <c r="N117" s="44"/>
      <c r="O117" s="44"/>
      <c r="P117" s="44"/>
      <c r="Q117" s="44">
        <f>SUM(Q109:Q116)</f>
        <v>12442</v>
      </c>
    </row>
  </sheetData>
  <mergeCells count="18">
    <mergeCell ref="AZ92:BD92"/>
    <mergeCell ref="BE92:BI92"/>
    <mergeCell ref="BJ92:BO92"/>
    <mergeCell ref="A105:Q105"/>
    <mergeCell ref="A106:Q106"/>
    <mergeCell ref="Z92:AE92"/>
    <mergeCell ref="A96:Q96"/>
    <mergeCell ref="A97:Q97"/>
    <mergeCell ref="AS92:AU92"/>
    <mergeCell ref="AV92:AY92"/>
    <mergeCell ref="A77:Q77"/>
    <mergeCell ref="V92:Y92"/>
    <mergeCell ref="S92:U92"/>
    <mergeCell ref="A28:Q28"/>
    <mergeCell ref="A29:Q29"/>
    <mergeCell ref="A59:F59"/>
    <mergeCell ref="A60:F60"/>
    <mergeCell ref="A76:Q76"/>
  </mergeCells>
  <pageMargins left="1.6929133858267718" right="0.31496062992125984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0"/>
  <sheetViews>
    <sheetView topLeftCell="A15" zoomScale="85" zoomScaleNormal="85" workbookViewId="0">
      <selection activeCell="K16" sqref="K16"/>
    </sheetView>
  </sheetViews>
  <sheetFormatPr defaultRowHeight="15" x14ac:dyDescent="0.25"/>
  <cols>
    <col min="2" max="2" width="11.140625" customWidth="1"/>
    <col min="4" max="4" width="32" customWidth="1"/>
    <col min="5" max="5" width="46.140625" customWidth="1"/>
    <col min="10" max="10" width="13" customWidth="1"/>
    <col min="11" max="11" width="20.5703125" customWidth="1"/>
  </cols>
  <sheetData>
    <row r="1" spans="1:32" x14ac:dyDescent="0.25"/>
    <row r="2" spans="1:32" x14ac:dyDescent="0.25">
      <c r="A2" s="9"/>
      <c r="B2" s="156" t="s">
        <v>122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9"/>
    </row>
    <row r="3" spans="1:3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ht="2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157" t="s">
        <v>123</v>
      </c>
      <c r="AE5" s="157"/>
      <c r="AF5" s="11" t="s">
        <v>124</v>
      </c>
    </row>
    <row r="6" spans="1:32" x14ac:dyDescent="0.25">
      <c r="A6" s="143" t="s">
        <v>58</v>
      </c>
      <c r="B6" s="143" t="s">
        <v>125</v>
      </c>
      <c r="C6" s="143" t="s">
        <v>58</v>
      </c>
      <c r="D6" s="143" t="s">
        <v>126</v>
      </c>
      <c r="E6" s="143" t="s">
        <v>127</v>
      </c>
      <c r="F6" s="143" t="s">
        <v>128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 t="s">
        <v>129</v>
      </c>
      <c r="X6" s="143"/>
      <c r="Y6" s="143" t="s">
        <v>130</v>
      </c>
      <c r="Z6" s="143"/>
      <c r="AA6" s="143"/>
      <c r="AB6" s="143"/>
      <c r="AC6" s="143"/>
      <c r="AD6" s="143"/>
      <c r="AE6" s="143"/>
      <c r="AF6" s="143"/>
    </row>
    <row r="7" spans="1:32" x14ac:dyDescent="0.25">
      <c r="A7" s="143"/>
      <c r="B7" s="143"/>
      <c r="C7" s="143"/>
      <c r="D7" s="143"/>
      <c r="E7" s="143"/>
      <c r="F7" s="143" t="s">
        <v>131</v>
      </c>
      <c r="G7" s="143" t="s">
        <v>132</v>
      </c>
      <c r="H7" s="143" t="s">
        <v>133</v>
      </c>
      <c r="I7" s="143" t="s">
        <v>134</v>
      </c>
      <c r="J7" s="143" t="s">
        <v>135</v>
      </c>
      <c r="K7" s="143" t="s">
        <v>136</v>
      </c>
      <c r="L7" s="143" t="s">
        <v>137</v>
      </c>
      <c r="M7" s="143" t="s">
        <v>138</v>
      </c>
      <c r="N7" s="143" t="s">
        <v>139</v>
      </c>
      <c r="O7" s="143"/>
      <c r="P7" s="143"/>
      <c r="Q7" s="143"/>
      <c r="R7" s="143" t="s">
        <v>140</v>
      </c>
      <c r="S7" s="143"/>
      <c r="T7" s="143"/>
      <c r="U7" s="143"/>
      <c r="V7" s="143"/>
      <c r="W7" s="143"/>
      <c r="X7" s="143"/>
      <c r="Y7" s="143" t="s">
        <v>131</v>
      </c>
      <c r="Z7" s="143" t="s">
        <v>132</v>
      </c>
      <c r="AA7" s="143" t="s">
        <v>133</v>
      </c>
      <c r="AB7" s="143" t="s">
        <v>141</v>
      </c>
      <c r="AC7" s="143" t="s">
        <v>142</v>
      </c>
      <c r="AD7" s="143" t="s">
        <v>137</v>
      </c>
      <c r="AE7" s="143" t="s">
        <v>138</v>
      </c>
      <c r="AF7" s="143" t="s">
        <v>143</v>
      </c>
    </row>
    <row r="8" spans="1:32" x14ac:dyDescent="0.2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 t="s">
        <v>144</v>
      </c>
      <c r="O8" s="143" t="s">
        <v>145</v>
      </c>
      <c r="P8" s="143"/>
      <c r="Q8" s="143"/>
      <c r="R8" s="143" t="s">
        <v>144</v>
      </c>
      <c r="S8" s="143" t="s">
        <v>145</v>
      </c>
      <c r="T8" s="143"/>
      <c r="U8" s="143"/>
      <c r="V8" s="143" t="s">
        <v>146</v>
      </c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60" x14ac:dyDescent="0.2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4" t="s">
        <v>147</v>
      </c>
      <c r="P9" s="4" t="s">
        <v>148</v>
      </c>
      <c r="Q9" s="4" t="s">
        <v>149</v>
      </c>
      <c r="R9" s="143"/>
      <c r="S9" s="4" t="s">
        <v>147</v>
      </c>
      <c r="T9" s="4" t="s">
        <v>148</v>
      </c>
      <c r="U9" s="4" t="s">
        <v>149</v>
      </c>
      <c r="V9" s="143"/>
      <c r="W9" s="12" t="s">
        <v>131</v>
      </c>
      <c r="X9" s="12" t="s">
        <v>133</v>
      </c>
      <c r="Y9" s="143"/>
      <c r="Z9" s="143"/>
      <c r="AA9" s="143"/>
      <c r="AB9" s="143"/>
      <c r="AC9" s="143"/>
      <c r="AD9" s="143"/>
      <c r="AE9" s="143"/>
      <c r="AF9" s="143"/>
    </row>
    <row r="10" spans="1:32" x14ac:dyDescent="0.25">
      <c r="A10" s="13" t="s">
        <v>150</v>
      </c>
      <c r="B10" s="13" t="s">
        <v>151</v>
      </c>
      <c r="C10" s="13" t="s">
        <v>152</v>
      </c>
      <c r="D10" s="13" t="s">
        <v>153</v>
      </c>
      <c r="E10" s="13" t="s">
        <v>154</v>
      </c>
      <c r="F10" s="13">
        <v>1</v>
      </c>
      <c r="G10" s="13">
        <f>1+F10</f>
        <v>2</v>
      </c>
      <c r="H10" s="13">
        <f t="shared" ref="H10:AF10" si="0">1+G10</f>
        <v>3</v>
      </c>
      <c r="I10" s="13">
        <f t="shared" si="0"/>
        <v>4</v>
      </c>
      <c r="J10" s="13">
        <f t="shared" si="0"/>
        <v>5</v>
      </c>
      <c r="K10" s="13">
        <f t="shared" si="0"/>
        <v>6</v>
      </c>
      <c r="L10" s="13">
        <f t="shared" si="0"/>
        <v>7</v>
      </c>
      <c r="M10" s="13">
        <f t="shared" si="0"/>
        <v>8</v>
      </c>
      <c r="N10" s="13">
        <f t="shared" si="0"/>
        <v>9</v>
      </c>
      <c r="O10" s="13">
        <f t="shared" si="0"/>
        <v>10</v>
      </c>
      <c r="P10" s="13">
        <f t="shared" si="0"/>
        <v>11</v>
      </c>
      <c r="Q10" s="13">
        <f t="shared" si="0"/>
        <v>12</v>
      </c>
      <c r="R10" s="13">
        <f t="shared" si="0"/>
        <v>13</v>
      </c>
      <c r="S10" s="13">
        <f t="shared" si="0"/>
        <v>14</v>
      </c>
      <c r="T10" s="13">
        <f t="shared" si="0"/>
        <v>15</v>
      </c>
      <c r="U10" s="13">
        <f t="shared" si="0"/>
        <v>16</v>
      </c>
      <c r="V10" s="13">
        <f t="shared" si="0"/>
        <v>17</v>
      </c>
      <c r="W10" s="13">
        <f t="shared" si="0"/>
        <v>18</v>
      </c>
      <c r="X10" s="13">
        <f t="shared" si="0"/>
        <v>19</v>
      </c>
      <c r="Y10" s="13">
        <f t="shared" si="0"/>
        <v>20</v>
      </c>
      <c r="Z10" s="13">
        <f t="shared" si="0"/>
        <v>21</v>
      </c>
      <c r="AA10" s="13">
        <f t="shared" si="0"/>
        <v>22</v>
      </c>
      <c r="AB10" s="13">
        <f t="shared" si="0"/>
        <v>23</v>
      </c>
      <c r="AC10" s="13">
        <f t="shared" si="0"/>
        <v>24</v>
      </c>
      <c r="AD10" s="13">
        <f t="shared" si="0"/>
        <v>25</v>
      </c>
      <c r="AE10" s="13">
        <f t="shared" si="0"/>
        <v>26</v>
      </c>
      <c r="AF10" s="13">
        <f t="shared" si="0"/>
        <v>27</v>
      </c>
    </row>
    <row r="11" spans="1:32" ht="31.5" customHeight="1" x14ac:dyDescent="0.25">
      <c r="A11" s="143">
        <v>1</v>
      </c>
      <c r="B11" s="143" t="s">
        <v>155</v>
      </c>
      <c r="C11" s="4">
        <v>1</v>
      </c>
      <c r="D11" s="143" t="s">
        <v>156</v>
      </c>
      <c r="E11" s="14" t="s">
        <v>157</v>
      </c>
      <c r="F11" s="4">
        <v>1</v>
      </c>
      <c r="G11" s="4" t="s">
        <v>23</v>
      </c>
      <c r="H11" s="4">
        <v>167</v>
      </c>
      <c r="I11" s="4" t="s">
        <v>158</v>
      </c>
      <c r="J11" s="4">
        <v>12</v>
      </c>
      <c r="K11" s="4" t="s">
        <v>24</v>
      </c>
      <c r="L11" s="4"/>
      <c r="M11" s="4">
        <v>1</v>
      </c>
      <c r="N11" s="15">
        <f>+SUM(O11:Q11)</f>
        <v>32795.739000000001</v>
      </c>
      <c r="O11" s="15">
        <v>22224.739000000001</v>
      </c>
      <c r="P11" s="15">
        <v>10571</v>
      </c>
      <c r="Q11" s="4"/>
      <c r="R11" s="15">
        <f>+SUM(S11:U11)</f>
        <v>27339</v>
      </c>
      <c r="S11" s="15">
        <v>14339</v>
      </c>
      <c r="T11" s="15">
        <v>13000</v>
      </c>
      <c r="U11" s="15"/>
      <c r="V11" s="15">
        <v>168000</v>
      </c>
      <c r="W11" s="4">
        <v>1</v>
      </c>
      <c r="X11" s="4">
        <v>167</v>
      </c>
      <c r="Y11" s="4"/>
      <c r="Z11" s="4"/>
      <c r="AA11" s="4"/>
      <c r="AB11" s="4"/>
      <c r="AC11" s="4"/>
      <c r="AD11" s="4"/>
      <c r="AE11" s="4"/>
      <c r="AF11" s="4"/>
    </row>
    <row r="12" spans="1:32" ht="60.75" customHeight="1" x14ac:dyDescent="0.25">
      <c r="A12" s="143"/>
      <c r="B12" s="143"/>
      <c r="C12" s="4">
        <f>+C11+1</f>
        <v>2</v>
      </c>
      <c r="D12" s="143"/>
      <c r="E12" s="16" t="s">
        <v>159</v>
      </c>
      <c r="F12" s="4">
        <v>1</v>
      </c>
      <c r="G12" s="4" t="s">
        <v>29</v>
      </c>
      <c r="H12" s="4">
        <v>105</v>
      </c>
      <c r="I12" s="4" t="s">
        <v>31</v>
      </c>
      <c r="J12" s="4">
        <v>10</v>
      </c>
      <c r="K12" s="4" t="s">
        <v>30</v>
      </c>
      <c r="L12" s="4">
        <v>2000</v>
      </c>
      <c r="M12" s="4">
        <v>1</v>
      </c>
      <c r="N12" s="15">
        <f t="shared" ref="N12:N18" si="1">+SUM(O12:Q12)</f>
        <v>26400.703999999998</v>
      </c>
      <c r="O12" s="15">
        <v>15829.704</v>
      </c>
      <c r="P12" s="15">
        <v>10571</v>
      </c>
      <c r="Q12" s="4"/>
      <c r="R12" s="15">
        <f t="shared" ref="R12:R18" si="2">+SUM(S12:U12)</f>
        <v>17956</v>
      </c>
      <c r="S12" s="15">
        <v>10722</v>
      </c>
      <c r="T12" s="15">
        <v>4834</v>
      </c>
      <c r="U12" s="15">
        <v>2400</v>
      </c>
      <c r="V12" s="15">
        <v>150660</v>
      </c>
      <c r="W12" s="4">
        <v>1</v>
      </c>
      <c r="X12" s="4">
        <v>105</v>
      </c>
      <c r="Y12" s="4"/>
      <c r="Z12" s="4"/>
      <c r="AA12" s="4"/>
      <c r="AB12" s="4"/>
      <c r="AC12" s="4"/>
      <c r="AD12" s="4"/>
      <c r="AE12" s="4"/>
      <c r="AF12" s="4"/>
    </row>
    <row r="13" spans="1:32" ht="75" customHeight="1" x14ac:dyDescent="0.25">
      <c r="A13" s="143"/>
      <c r="B13" s="143"/>
      <c r="C13" s="4">
        <f t="shared" ref="C13:C18" si="3">+C12+1</f>
        <v>3</v>
      </c>
      <c r="D13" s="143"/>
      <c r="E13" s="17" t="s">
        <v>160</v>
      </c>
      <c r="F13" s="4">
        <v>1</v>
      </c>
      <c r="G13" s="4" t="s">
        <v>29</v>
      </c>
      <c r="H13" s="4">
        <v>105</v>
      </c>
      <c r="I13" s="4" t="s">
        <v>31</v>
      </c>
      <c r="J13" s="4">
        <v>10</v>
      </c>
      <c r="K13" s="4" t="s">
        <v>33</v>
      </c>
      <c r="L13" s="4">
        <v>2000</v>
      </c>
      <c r="M13" s="4">
        <v>1</v>
      </c>
      <c r="N13" s="15">
        <f t="shared" si="1"/>
        <v>26400.703999999998</v>
      </c>
      <c r="O13" s="15">
        <v>15829.704</v>
      </c>
      <c r="P13" s="15">
        <v>10571</v>
      </c>
      <c r="Q13" s="4"/>
      <c r="R13" s="15">
        <f t="shared" si="2"/>
        <v>16813</v>
      </c>
      <c r="S13" s="15">
        <v>10179</v>
      </c>
      <c r="T13" s="15">
        <v>4834</v>
      </c>
      <c r="U13" s="15">
        <v>1800</v>
      </c>
      <c r="V13" s="15">
        <v>220405</v>
      </c>
      <c r="W13" s="4">
        <v>1</v>
      </c>
      <c r="X13" s="4">
        <v>105</v>
      </c>
      <c r="Y13" s="4"/>
      <c r="Z13" s="4"/>
      <c r="AA13" s="4"/>
      <c r="AB13" s="4"/>
      <c r="AC13" s="4"/>
      <c r="AD13" s="4"/>
      <c r="AE13" s="4"/>
      <c r="AF13" s="4"/>
    </row>
    <row r="14" spans="1:32" ht="45.75" customHeight="1" x14ac:dyDescent="0.25">
      <c r="A14" s="143"/>
      <c r="B14" s="143"/>
      <c r="C14" s="4">
        <f t="shared" si="3"/>
        <v>4</v>
      </c>
      <c r="D14" s="143"/>
      <c r="E14" s="17" t="s">
        <v>161</v>
      </c>
      <c r="F14" s="4">
        <v>1</v>
      </c>
      <c r="G14" s="4" t="s">
        <v>39</v>
      </c>
      <c r="H14" s="4">
        <v>80</v>
      </c>
      <c r="I14" s="4" t="s">
        <v>158</v>
      </c>
      <c r="J14" s="4">
        <v>10</v>
      </c>
      <c r="K14" s="4" t="s">
        <v>40</v>
      </c>
      <c r="L14" s="4">
        <v>2250</v>
      </c>
      <c r="M14" s="4">
        <v>1</v>
      </c>
      <c r="N14" s="15">
        <f t="shared" si="1"/>
        <v>26400.703999999998</v>
      </c>
      <c r="O14" s="15">
        <v>15829.704</v>
      </c>
      <c r="P14" s="15">
        <v>10571</v>
      </c>
      <c r="Q14" s="4"/>
      <c r="R14" s="15">
        <f t="shared" si="2"/>
        <v>18384</v>
      </c>
      <c r="S14" s="15">
        <v>10450</v>
      </c>
      <c r="T14" s="15">
        <v>4834</v>
      </c>
      <c r="U14" s="15">
        <v>3100</v>
      </c>
      <c r="V14" s="15">
        <v>98000</v>
      </c>
      <c r="W14" s="4">
        <v>1</v>
      </c>
      <c r="X14" s="4">
        <v>80</v>
      </c>
      <c r="Y14" s="4"/>
      <c r="Z14" s="4"/>
      <c r="AA14" s="4"/>
      <c r="AB14" s="4"/>
      <c r="AC14" s="4"/>
      <c r="AD14" s="4"/>
      <c r="AE14" s="4"/>
      <c r="AF14" s="4"/>
    </row>
    <row r="15" spans="1:32" ht="105.75" customHeight="1" x14ac:dyDescent="0.25">
      <c r="A15" s="143"/>
      <c r="B15" s="143"/>
      <c r="C15" s="4">
        <f t="shared" si="3"/>
        <v>5</v>
      </c>
      <c r="D15" s="143"/>
      <c r="E15" s="17" t="s">
        <v>162</v>
      </c>
      <c r="F15" s="4">
        <v>1</v>
      </c>
      <c r="G15" s="4" t="s">
        <v>29</v>
      </c>
      <c r="H15" s="4">
        <v>105</v>
      </c>
      <c r="I15" s="4" t="s">
        <v>31</v>
      </c>
      <c r="J15" s="4">
        <v>10</v>
      </c>
      <c r="K15" s="4" t="s">
        <v>44</v>
      </c>
      <c r="L15" s="4">
        <v>2000</v>
      </c>
      <c r="M15" s="4">
        <v>1</v>
      </c>
      <c r="N15" s="15">
        <f t="shared" si="1"/>
        <v>26400.703999999998</v>
      </c>
      <c r="O15" s="15">
        <v>15829.704</v>
      </c>
      <c r="P15" s="15">
        <v>10571</v>
      </c>
      <c r="Q15" s="4"/>
      <c r="R15" s="15">
        <f t="shared" si="2"/>
        <v>19215</v>
      </c>
      <c r="S15" s="15">
        <v>12881</v>
      </c>
      <c r="T15" s="15">
        <v>4834</v>
      </c>
      <c r="U15" s="15">
        <v>1500</v>
      </c>
      <c r="V15" s="15">
        <v>170120</v>
      </c>
      <c r="W15" s="4">
        <v>1</v>
      </c>
      <c r="X15" s="4">
        <v>105</v>
      </c>
      <c r="Y15" s="4"/>
      <c r="Z15" s="4"/>
      <c r="AA15" s="4"/>
      <c r="AB15" s="4"/>
      <c r="AC15" s="4"/>
      <c r="AD15" s="4"/>
      <c r="AE15" s="4"/>
      <c r="AF15" s="4"/>
    </row>
    <row r="16" spans="1:32" ht="76.5" customHeight="1" x14ac:dyDescent="0.25">
      <c r="A16" s="143"/>
      <c r="B16" s="143"/>
      <c r="C16" s="4">
        <f t="shared" si="3"/>
        <v>6</v>
      </c>
      <c r="D16" s="143"/>
      <c r="E16" s="17" t="s">
        <v>163</v>
      </c>
      <c r="F16" s="4">
        <v>1</v>
      </c>
      <c r="G16" s="4" t="s">
        <v>29</v>
      </c>
      <c r="H16" s="4">
        <v>105</v>
      </c>
      <c r="I16" s="4" t="s">
        <v>31</v>
      </c>
      <c r="J16" s="4">
        <v>10</v>
      </c>
      <c r="K16" s="4" t="s">
        <v>49</v>
      </c>
      <c r="L16" s="4">
        <v>2000</v>
      </c>
      <c r="M16" s="4">
        <v>1</v>
      </c>
      <c r="N16" s="15">
        <f t="shared" si="1"/>
        <v>26400.703999999998</v>
      </c>
      <c r="O16" s="15">
        <v>15829.704</v>
      </c>
      <c r="P16" s="15">
        <v>10571</v>
      </c>
      <c r="Q16" s="4"/>
      <c r="R16" s="15">
        <f t="shared" si="2"/>
        <v>16253</v>
      </c>
      <c r="S16" s="15">
        <v>11419</v>
      </c>
      <c r="T16" s="15">
        <v>4834</v>
      </c>
      <c r="U16" s="15"/>
      <c r="V16" s="15">
        <v>179800</v>
      </c>
      <c r="W16" s="4">
        <v>1</v>
      </c>
      <c r="X16" s="4">
        <v>105</v>
      </c>
      <c r="Y16" s="4"/>
      <c r="Z16" s="4"/>
      <c r="AA16" s="4"/>
      <c r="AB16" s="4"/>
      <c r="AC16" s="4"/>
      <c r="AD16" s="4"/>
      <c r="AE16" s="4"/>
      <c r="AF16" s="4"/>
    </row>
    <row r="17" spans="1:32" ht="40.5" customHeight="1" x14ac:dyDescent="0.25">
      <c r="A17" s="143"/>
      <c r="B17" s="143"/>
      <c r="C17" s="4">
        <f t="shared" si="3"/>
        <v>7</v>
      </c>
      <c r="D17" s="143"/>
      <c r="E17" s="17" t="s">
        <v>164</v>
      </c>
      <c r="F17" s="4">
        <v>1</v>
      </c>
      <c r="G17" s="4" t="s">
        <v>52</v>
      </c>
      <c r="H17" s="4">
        <v>106</v>
      </c>
      <c r="I17" s="4" t="s">
        <v>31</v>
      </c>
      <c r="J17" s="4">
        <v>10</v>
      </c>
      <c r="K17" s="4" t="s">
        <v>53</v>
      </c>
      <c r="L17" s="4">
        <v>2000</v>
      </c>
      <c r="M17" s="4">
        <v>1</v>
      </c>
      <c r="N17" s="15">
        <f t="shared" si="1"/>
        <v>26400.703999999998</v>
      </c>
      <c r="O17" s="15">
        <v>15829.704</v>
      </c>
      <c r="P17" s="15">
        <v>10571</v>
      </c>
      <c r="Q17" s="4"/>
      <c r="R17" s="15">
        <f t="shared" si="2"/>
        <v>20834</v>
      </c>
      <c r="S17" s="15">
        <v>13000</v>
      </c>
      <c r="T17" s="15">
        <v>4834</v>
      </c>
      <c r="U17" s="15">
        <v>3000</v>
      </c>
      <c r="V17" s="15">
        <v>47000</v>
      </c>
      <c r="W17" s="4">
        <v>1</v>
      </c>
      <c r="X17" s="4">
        <v>106</v>
      </c>
      <c r="Y17" s="4"/>
      <c r="Z17" s="4"/>
      <c r="AA17" s="4"/>
      <c r="AB17" s="4"/>
      <c r="AC17" s="4"/>
      <c r="AD17" s="4"/>
      <c r="AE17" s="4"/>
      <c r="AF17" s="4"/>
    </row>
    <row r="18" spans="1:32" ht="33.75" customHeight="1" x14ac:dyDescent="0.25">
      <c r="A18" s="143"/>
      <c r="B18" s="143"/>
      <c r="C18" s="4">
        <f t="shared" si="3"/>
        <v>8</v>
      </c>
      <c r="D18" s="143"/>
      <c r="E18" s="16" t="s">
        <v>165</v>
      </c>
      <c r="F18" s="4">
        <v>1</v>
      </c>
      <c r="G18" s="4" t="s">
        <v>52</v>
      </c>
      <c r="H18" s="4">
        <v>106</v>
      </c>
      <c r="I18" s="4" t="s">
        <v>31</v>
      </c>
      <c r="J18" s="4">
        <v>10</v>
      </c>
      <c r="K18" s="4" t="s">
        <v>56</v>
      </c>
      <c r="L18" s="4">
        <v>2000</v>
      </c>
      <c r="M18" s="4">
        <v>1</v>
      </c>
      <c r="N18" s="15">
        <f t="shared" si="1"/>
        <v>22829.703999999998</v>
      </c>
      <c r="O18" s="15">
        <v>15829.704</v>
      </c>
      <c r="P18" s="4">
        <v>7000</v>
      </c>
      <c r="Q18" s="4"/>
      <c r="R18" s="15">
        <f t="shared" si="2"/>
        <v>18882</v>
      </c>
      <c r="S18" s="15">
        <v>10882</v>
      </c>
      <c r="T18" s="15">
        <v>5000</v>
      </c>
      <c r="U18" s="15">
        <v>3000</v>
      </c>
      <c r="V18" s="15">
        <v>130928</v>
      </c>
      <c r="W18" s="4">
        <v>1</v>
      </c>
      <c r="X18" s="4">
        <v>106</v>
      </c>
      <c r="Y18" s="4"/>
      <c r="Z18" s="4"/>
      <c r="AA18" s="4"/>
      <c r="AB18" s="4"/>
      <c r="AC18" s="4"/>
      <c r="AD18" s="4"/>
      <c r="AE18" s="4"/>
      <c r="AF18" s="4"/>
    </row>
    <row r="19" spans="1:32" ht="31.5" customHeight="1" x14ac:dyDescent="0.25">
      <c r="A19" s="143"/>
      <c r="B19" s="143"/>
      <c r="C19" s="4">
        <f>+C17+1</f>
        <v>8</v>
      </c>
      <c r="D19" s="143"/>
      <c r="E19" s="4" t="s">
        <v>166</v>
      </c>
      <c r="F19" s="4">
        <v>1</v>
      </c>
      <c r="G19" s="4" t="s">
        <v>167</v>
      </c>
      <c r="H19" s="4">
        <v>38</v>
      </c>
      <c r="I19" s="4" t="s">
        <v>158</v>
      </c>
      <c r="J19" s="4">
        <v>6</v>
      </c>
      <c r="K19" s="4" t="s">
        <v>168</v>
      </c>
      <c r="L19" s="4">
        <v>1600</v>
      </c>
      <c r="M19" s="4">
        <v>1</v>
      </c>
      <c r="N19" s="15">
        <f t="shared" ref="N19" si="4">+SUM(O19:Q19)</f>
        <v>0</v>
      </c>
      <c r="O19" s="15"/>
      <c r="P19" s="4"/>
      <c r="Q19" s="4"/>
      <c r="R19" s="15">
        <f t="shared" ref="R19" si="5">+SUM(S19:U19)</f>
        <v>4000</v>
      </c>
      <c r="S19" s="15"/>
      <c r="T19" s="15"/>
      <c r="U19" s="15">
        <v>4000</v>
      </c>
      <c r="V19" s="15">
        <v>2340</v>
      </c>
      <c r="W19" s="4">
        <v>1</v>
      </c>
      <c r="X19" s="4">
        <v>38</v>
      </c>
      <c r="Y19" s="4"/>
      <c r="Z19" s="4"/>
      <c r="AA19" s="4"/>
      <c r="AB19" s="4"/>
      <c r="AC19" s="4"/>
      <c r="AD19" s="4"/>
      <c r="AE19" s="4"/>
      <c r="AF19" s="4"/>
    </row>
    <row r="20" spans="1:32" x14ac:dyDescent="0.25">
      <c r="A20" s="18" t="s">
        <v>169</v>
      </c>
      <c r="B20" s="18" t="s">
        <v>170</v>
      </c>
      <c r="C20" s="18">
        <v>9</v>
      </c>
      <c r="D20" s="18" t="s">
        <v>169</v>
      </c>
      <c r="E20" s="18" t="s">
        <v>169</v>
      </c>
      <c r="F20" s="18">
        <f>SUM(F11:F19)</f>
        <v>9</v>
      </c>
      <c r="G20" s="18">
        <f>SUM(G11:G19)</f>
        <v>0</v>
      </c>
      <c r="H20" s="18" t="s">
        <v>169</v>
      </c>
      <c r="I20" s="18" t="s">
        <v>169</v>
      </c>
      <c r="J20" s="18">
        <f>SUM(J11:J19)</f>
        <v>88</v>
      </c>
      <c r="K20" s="18" t="s">
        <v>169</v>
      </c>
      <c r="L20" s="19">
        <f t="shared" ref="L20:U20" si="6">SUM(L11:L19)</f>
        <v>15850</v>
      </c>
      <c r="M20" s="19">
        <f t="shared" si="6"/>
        <v>9</v>
      </c>
      <c r="N20" s="19">
        <f t="shared" si="6"/>
        <v>214029.66699999999</v>
      </c>
      <c r="O20" s="19">
        <f t="shared" si="6"/>
        <v>133032.66699999999</v>
      </c>
      <c r="P20" s="19">
        <f t="shared" si="6"/>
        <v>80997</v>
      </c>
      <c r="Q20" s="18">
        <f t="shared" si="6"/>
        <v>0</v>
      </c>
      <c r="R20" s="19">
        <f t="shared" si="6"/>
        <v>159676</v>
      </c>
      <c r="S20" s="19">
        <f t="shared" si="6"/>
        <v>93872</v>
      </c>
      <c r="T20" s="19">
        <f t="shared" si="6"/>
        <v>47004</v>
      </c>
      <c r="U20" s="19">
        <f t="shared" si="6"/>
        <v>18800</v>
      </c>
      <c r="V20" s="18" t="s">
        <v>169</v>
      </c>
      <c r="W20" s="18">
        <f>SUM(W11:W19)</f>
        <v>9</v>
      </c>
      <c r="X20" s="18" t="s">
        <v>169</v>
      </c>
      <c r="Y20" s="18">
        <f>SUM(Y11:Y19)</f>
        <v>0</v>
      </c>
      <c r="Z20" s="18" t="s">
        <v>169</v>
      </c>
      <c r="AA20" s="18">
        <f>SUM(AA11:AA19)</f>
        <v>0</v>
      </c>
      <c r="AB20" s="18">
        <f>SUM(AB11:AB19)</f>
        <v>0</v>
      </c>
      <c r="AC20" s="18" t="s">
        <v>169</v>
      </c>
      <c r="AD20" s="18">
        <f>SUM(AD11:AD19)</f>
        <v>0</v>
      </c>
      <c r="AE20" s="18">
        <f>SUM(AE11:AE19)</f>
        <v>0</v>
      </c>
      <c r="AF20" s="18">
        <f>SUM(AF11:AF19)</f>
        <v>0</v>
      </c>
    </row>
    <row r="21" spans="1:32" ht="39" customHeight="1" x14ac:dyDescent="0.25">
      <c r="A21" s="20"/>
      <c r="B21" s="18"/>
      <c r="C21" s="4">
        <v>10</v>
      </c>
      <c r="D21" s="20" t="s">
        <v>171</v>
      </c>
      <c r="E21" s="4" t="s">
        <v>172</v>
      </c>
      <c r="F21" s="4">
        <v>1</v>
      </c>
      <c r="G21" s="4" t="s">
        <v>103</v>
      </c>
      <c r="H21" s="4">
        <v>127</v>
      </c>
      <c r="I21" s="4" t="s">
        <v>31</v>
      </c>
      <c r="J21" s="4">
        <v>10</v>
      </c>
      <c r="K21" s="4" t="s">
        <v>173</v>
      </c>
      <c r="L21" s="4">
        <v>2000</v>
      </c>
      <c r="M21" s="4">
        <v>1</v>
      </c>
      <c r="N21" s="15">
        <f t="shared" ref="N21:N24" si="7">+SUM(O21:Q21)</f>
        <v>6000</v>
      </c>
      <c r="O21" s="15">
        <v>0</v>
      </c>
      <c r="P21" s="4">
        <v>6000</v>
      </c>
      <c r="Q21" s="4"/>
      <c r="R21" s="15">
        <f t="shared" ref="R21:R24" si="8">+SUM(S21:U21)</f>
        <v>4000</v>
      </c>
      <c r="S21" s="15">
        <v>0</v>
      </c>
      <c r="T21" s="15">
        <v>0</v>
      </c>
      <c r="U21" s="15">
        <v>4000</v>
      </c>
      <c r="V21" s="15">
        <v>42770</v>
      </c>
      <c r="W21" s="4">
        <v>1</v>
      </c>
      <c r="X21" s="4">
        <v>127</v>
      </c>
      <c r="Y21" s="4"/>
      <c r="Z21" s="4"/>
      <c r="AA21" s="4"/>
      <c r="AB21" s="4"/>
      <c r="AC21" s="4"/>
      <c r="AD21" s="4"/>
      <c r="AE21" s="4"/>
      <c r="AF21" s="4"/>
    </row>
    <row r="22" spans="1:32" ht="40.5" customHeight="1" x14ac:dyDescent="0.25">
      <c r="A22" s="20"/>
      <c r="B22" s="21"/>
      <c r="C22" s="22">
        <v>11</v>
      </c>
      <c r="D22" s="20" t="s">
        <v>174</v>
      </c>
      <c r="E22" s="4" t="s">
        <v>175</v>
      </c>
      <c r="F22" s="4">
        <v>1</v>
      </c>
      <c r="G22" s="4" t="s">
        <v>103</v>
      </c>
      <c r="H22" s="4">
        <v>127</v>
      </c>
      <c r="I22" s="4" t="s">
        <v>31</v>
      </c>
      <c r="J22" s="4">
        <v>10</v>
      </c>
      <c r="K22" s="4" t="s">
        <v>176</v>
      </c>
      <c r="L22" s="4">
        <v>2000</v>
      </c>
      <c r="M22" s="4">
        <v>1</v>
      </c>
      <c r="N22" s="15">
        <f t="shared" si="7"/>
        <v>20571</v>
      </c>
      <c r="O22" s="15">
        <v>13571</v>
      </c>
      <c r="P22" s="4">
        <v>7000</v>
      </c>
      <c r="Q22" s="4"/>
      <c r="R22" s="15">
        <f t="shared" si="8"/>
        <v>17785.5</v>
      </c>
      <c r="S22" s="15">
        <v>6785.5</v>
      </c>
      <c r="T22" s="15">
        <v>4000</v>
      </c>
      <c r="U22" s="15">
        <v>7000</v>
      </c>
      <c r="V22" s="15">
        <v>45770</v>
      </c>
      <c r="W22" s="4">
        <v>1</v>
      </c>
      <c r="X22" s="4">
        <v>127</v>
      </c>
      <c r="Y22" s="4"/>
      <c r="Z22" s="4"/>
      <c r="AA22" s="4"/>
      <c r="AB22" s="4"/>
      <c r="AC22" s="4"/>
      <c r="AD22" s="4"/>
      <c r="AE22" s="4"/>
      <c r="AF22" s="4"/>
    </row>
    <row r="23" spans="1:32" ht="27" customHeight="1" x14ac:dyDescent="0.25">
      <c r="A23" s="23"/>
      <c r="B23" s="23"/>
      <c r="C23" s="23">
        <v>12</v>
      </c>
      <c r="D23" s="18" t="s">
        <v>177</v>
      </c>
      <c r="E23" s="4" t="s">
        <v>178</v>
      </c>
      <c r="F23" s="23">
        <v>1</v>
      </c>
      <c r="G23" s="24" t="s">
        <v>167</v>
      </c>
      <c r="H23" s="23">
        <v>38</v>
      </c>
      <c r="I23" s="23" t="s">
        <v>158</v>
      </c>
      <c r="J23" s="23">
        <v>6</v>
      </c>
      <c r="K23" s="25" t="s">
        <v>179</v>
      </c>
      <c r="L23" s="4">
        <v>2000</v>
      </c>
      <c r="M23" s="23">
        <v>1</v>
      </c>
      <c r="N23" s="15">
        <f t="shared" si="7"/>
        <v>19571</v>
      </c>
      <c r="O23" s="15">
        <v>13571</v>
      </c>
      <c r="P23" s="23">
        <v>6000</v>
      </c>
      <c r="Q23" s="23"/>
      <c r="R23" s="15">
        <f t="shared" si="8"/>
        <v>3000</v>
      </c>
      <c r="S23" s="15"/>
      <c r="T23" s="15">
        <v>3000</v>
      </c>
      <c r="U23" s="15">
        <v>0</v>
      </c>
      <c r="V23" s="15">
        <v>84564</v>
      </c>
      <c r="W23" s="4">
        <v>1</v>
      </c>
      <c r="X23" s="4">
        <v>38</v>
      </c>
      <c r="Y23" s="4"/>
      <c r="Z23" s="4"/>
      <c r="AA23" s="4"/>
      <c r="AB23" s="4"/>
      <c r="AC23" s="4"/>
      <c r="AD23" s="4"/>
      <c r="AE23" s="4"/>
      <c r="AF23" s="4"/>
    </row>
    <row r="24" spans="1:32" ht="29.25" customHeight="1" x14ac:dyDescent="0.25">
      <c r="A24" s="23"/>
      <c r="B24" s="23"/>
      <c r="C24" s="23">
        <v>13</v>
      </c>
      <c r="D24" s="18" t="s">
        <v>180</v>
      </c>
      <c r="E24" s="4" t="s">
        <v>178</v>
      </c>
      <c r="F24" s="23">
        <v>1</v>
      </c>
      <c r="G24" s="24" t="s">
        <v>167</v>
      </c>
      <c r="H24" s="23">
        <v>38</v>
      </c>
      <c r="I24" s="23" t="s">
        <v>31</v>
      </c>
      <c r="J24" s="23">
        <v>10</v>
      </c>
      <c r="K24" s="25" t="s">
        <v>181</v>
      </c>
      <c r="L24" s="4">
        <v>2000</v>
      </c>
      <c r="M24" s="23">
        <v>1</v>
      </c>
      <c r="N24" s="15">
        <f t="shared" si="7"/>
        <v>22171</v>
      </c>
      <c r="O24" s="15">
        <v>13571</v>
      </c>
      <c r="P24" s="23">
        <v>5600</v>
      </c>
      <c r="Q24" s="23">
        <v>3000</v>
      </c>
      <c r="R24" s="15">
        <f t="shared" si="8"/>
        <v>9785.5</v>
      </c>
      <c r="S24" s="15">
        <v>6785.5</v>
      </c>
      <c r="T24" s="15">
        <v>3000</v>
      </c>
      <c r="U24" s="15">
        <v>0</v>
      </c>
      <c r="V24" s="15">
        <v>125350</v>
      </c>
      <c r="W24" s="4">
        <v>1</v>
      </c>
      <c r="X24" s="4">
        <v>38</v>
      </c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ht="19.5" x14ac:dyDescent="0.3">
      <c r="A27" s="10"/>
      <c r="B27" s="10"/>
      <c r="C27" s="10"/>
      <c r="D27" s="10"/>
      <c r="E27" s="26" t="s">
        <v>182</v>
      </c>
      <c r="F27" s="10"/>
      <c r="G27" s="10"/>
      <c r="H27" s="10"/>
      <c r="I27" s="10"/>
      <c r="J27" s="26" t="s">
        <v>183</v>
      </c>
      <c r="K27" s="10"/>
      <c r="L27" s="10"/>
      <c r="M27" s="10"/>
      <c r="N27" s="10"/>
      <c r="O27" s="10"/>
      <c r="P27" s="27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ht="19.5" x14ac:dyDescent="0.3">
      <c r="A28" s="10"/>
      <c r="B28" s="10"/>
      <c r="C28" s="10"/>
      <c r="D28" s="10"/>
      <c r="E28" s="26"/>
      <c r="F28" s="10"/>
      <c r="G28" s="10"/>
      <c r="H28" s="10"/>
      <c r="I28" s="10"/>
      <c r="J28" s="26"/>
      <c r="K28" s="10"/>
      <c r="L28" s="10"/>
      <c r="M28" s="10"/>
      <c r="N28" s="10"/>
      <c r="O28" s="27"/>
      <c r="P28" s="27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ht="19.5" x14ac:dyDescent="0.3">
      <c r="A29" s="10"/>
      <c r="B29" s="10"/>
      <c r="C29" s="10"/>
      <c r="D29" s="10"/>
      <c r="E29" s="26"/>
      <c r="F29" s="10"/>
      <c r="G29" s="10"/>
      <c r="H29" s="10"/>
      <c r="I29" s="10"/>
      <c r="J29" s="26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3">
      <c r="A30" s="10"/>
      <c r="B30" s="10"/>
      <c r="C30" s="10"/>
      <c r="D30" s="10"/>
      <c r="E30" s="26" t="s">
        <v>184</v>
      </c>
      <c r="F30" s="10"/>
      <c r="G30" s="10"/>
      <c r="H30" s="10"/>
      <c r="I30" s="10"/>
      <c r="J30" s="26" t="s">
        <v>185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</sheetData>
  <sortState xmlns:xlrd2="http://schemas.microsoft.com/office/spreadsheetml/2017/richdata2" ref="A1">
    <sortCondition ref="A1"/>
  </sortState>
  <mergeCells count="36">
    <mergeCell ref="A11:A19"/>
    <mergeCell ref="B11:B19"/>
    <mergeCell ref="D11:D19"/>
    <mergeCell ref="AA7:AA9"/>
    <mergeCell ref="L7:L9"/>
    <mergeCell ref="M7:M9"/>
    <mergeCell ref="N7:Q7"/>
    <mergeCell ref="R7:V7"/>
    <mergeCell ref="Y7:Y9"/>
    <mergeCell ref="Z7:Z9"/>
    <mergeCell ref="N8:N9"/>
    <mergeCell ref="O8:Q8"/>
    <mergeCell ref="R8:R9"/>
    <mergeCell ref="S8:U8"/>
    <mergeCell ref="F7:F9"/>
    <mergeCell ref="AC7:AC9"/>
    <mergeCell ref="AD7:AD9"/>
    <mergeCell ref="AE7:AE9"/>
    <mergeCell ref="AF7:AF9"/>
    <mergeCell ref="V8:V9"/>
    <mergeCell ref="B2:AE2"/>
    <mergeCell ref="AD5:AE5"/>
    <mergeCell ref="A6:A9"/>
    <mergeCell ref="B6:B9"/>
    <mergeCell ref="C6:C9"/>
    <mergeCell ref="D6:D9"/>
    <mergeCell ref="E6:E9"/>
    <mergeCell ref="F6:V6"/>
    <mergeCell ref="W6:X8"/>
    <mergeCell ref="Y6:AF6"/>
    <mergeCell ref="G7:G9"/>
    <mergeCell ref="H7:H9"/>
    <mergeCell ref="I7:I9"/>
    <mergeCell ref="J7:J9"/>
    <mergeCell ref="K7:K9"/>
    <mergeCell ref="AB7:AB9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42"/>
  <sheetViews>
    <sheetView workbookViewId="0">
      <selection activeCell="F6" sqref="F6"/>
    </sheetView>
  </sheetViews>
  <sheetFormatPr defaultRowHeight="15" x14ac:dyDescent="0.25"/>
  <cols>
    <col min="1" max="1" width="5.42578125" style="1" customWidth="1"/>
    <col min="2" max="2" width="32.5703125" style="1" customWidth="1"/>
    <col min="3" max="3" width="17.28515625" style="1" customWidth="1"/>
    <col min="4" max="4" width="14.28515625" style="1" customWidth="1"/>
    <col min="5" max="16384" width="9.140625" style="1"/>
  </cols>
  <sheetData>
    <row r="3" spans="1:4" ht="72" customHeight="1" x14ac:dyDescent="0.25">
      <c r="A3" s="154" t="s">
        <v>214</v>
      </c>
      <c r="B3" s="154"/>
      <c r="C3" s="154"/>
      <c r="D3" s="154"/>
    </row>
    <row r="5" spans="1:4" ht="31.5" x14ac:dyDescent="0.25">
      <c r="A5" s="31" t="s">
        <v>58</v>
      </c>
      <c r="B5" s="31" t="s">
        <v>198</v>
      </c>
      <c r="C5" s="38" t="s">
        <v>199</v>
      </c>
      <c r="D5" s="35" t="s">
        <v>10</v>
      </c>
    </row>
    <row r="6" spans="1:4" ht="15.75" x14ac:dyDescent="0.25">
      <c r="A6" s="31">
        <v>1</v>
      </c>
      <c r="B6" s="31" t="s">
        <v>200</v>
      </c>
      <c r="C6" s="31"/>
      <c r="D6" s="161" t="s">
        <v>227</v>
      </c>
    </row>
    <row r="7" spans="1:4" ht="21.75" customHeight="1" x14ac:dyDescent="0.25">
      <c r="A7" s="31"/>
      <c r="B7" s="32" t="s">
        <v>201</v>
      </c>
      <c r="C7" s="32">
        <v>40000</v>
      </c>
      <c r="D7" s="162"/>
    </row>
    <row r="8" spans="1:4" ht="15.75" x14ac:dyDescent="0.25">
      <c r="A8" s="31"/>
      <c r="B8" s="32" t="s">
        <v>202</v>
      </c>
      <c r="C8" s="32">
        <v>40000</v>
      </c>
      <c r="D8" s="162"/>
    </row>
    <row r="9" spans="1:4" ht="15.75" x14ac:dyDescent="0.25">
      <c r="A9" s="31"/>
      <c r="B9" s="32" t="s">
        <v>203</v>
      </c>
      <c r="C9" s="32">
        <v>25000</v>
      </c>
      <c r="D9" s="162"/>
    </row>
    <row r="10" spans="1:4" ht="15.75" x14ac:dyDescent="0.25">
      <c r="A10" s="31"/>
      <c r="B10" s="31" t="s">
        <v>120</v>
      </c>
      <c r="C10" s="31">
        <f>SUM(C7:C9)</f>
        <v>105000</v>
      </c>
      <c r="D10" s="163"/>
    </row>
    <row r="11" spans="1:4" ht="15.75" x14ac:dyDescent="0.25">
      <c r="A11" s="31">
        <v>2</v>
      </c>
      <c r="B11" s="31" t="s">
        <v>204</v>
      </c>
      <c r="C11" s="31"/>
      <c r="D11" s="158" t="s">
        <v>228</v>
      </c>
    </row>
    <row r="12" spans="1:4" ht="15.75" x14ac:dyDescent="0.25">
      <c r="A12" s="31"/>
      <c r="B12" s="32" t="s">
        <v>215</v>
      </c>
      <c r="C12" s="32">
        <v>175000</v>
      </c>
      <c r="D12" s="159"/>
    </row>
    <row r="13" spans="1:4" ht="15.75" x14ac:dyDescent="0.25">
      <c r="A13" s="31"/>
      <c r="B13" s="32" t="s">
        <v>203</v>
      </c>
      <c r="C13" s="32">
        <v>35000</v>
      </c>
      <c r="D13" s="159"/>
    </row>
    <row r="14" spans="1:4" ht="15.75" x14ac:dyDescent="0.25">
      <c r="A14" s="31"/>
      <c r="B14" s="31" t="s">
        <v>120</v>
      </c>
      <c r="C14" s="31">
        <f>SUM(C12:C13)</f>
        <v>210000</v>
      </c>
      <c r="D14" s="160"/>
    </row>
    <row r="15" spans="1:4" ht="15.75" x14ac:dyDescent="0.25">
      <c r="A15" s="31">
        <v>3</v>
      </c>
      <c r="B15" s="31" t="s">
        <v>205</v>
      </c>
      <c r="C15" s="31"/>
      <c r="D15" s="158" t="s">
        <v>228</v>
      </c>
    </row>
    <row r="16" spans="1:4" ht="15.75" x14ac:dyDescent="0.25">
      <c r="A16" s="31"/>
      <c r="B16" s="32" t="s">
        <v>216</v>
      </c>
      <c r="C16" s="32">
        <v>400000</v>
      </c>
      <c r="D16" s="159"/>
    </row>
    <row r="17" spans="1:4" ht="15.75" x14ac:dyDescent="0.25">
      <c r="A17" s="31"/>
      <c r="B17" s="32" t="s">
        <v>208</v>
      </c>
      <c r="C17" s="32">
        <v>41000</v>
      </c>
      <c r="D17" s="159"/>
    </row>
    <row r="18" spans="1:4" ht="15.75" x14ac:dyDescent="0.25">
      <c r="A18" s="31"/>
      <c r="B18" s="32" t="s">
        <v>210</v>
      </c>
      <c r="C18" s="32">
        <v>44000</v>
      </c>
      <c r="D18" s="159"/>
    </row>
    <row r="19" spans="1:4" ht="15.75" x14ac:dyDescent="0.25">
      <c r="A19" s="31"/>
      <c r="B19" s="32" t="s">
        <v>217</v>
      </c>
      <c r="C19" s="32">
        <v>150000</v>
      </c>
      <c r="D19" s="159"/>
    </row>
    <row r="20" spans="1:4" ht="15.75" x14ac:dyDescent="0.25">
      <c r="A20" s="31"/>
      <c r="B20" s="32" t="s">
        <v>203</v>
      </c>
      <c r="C20" s="32">
        <v>50000</v>
      </c>
      <c r="D20" s="159"/>
    </row>
    <row r="21" spans="1:4" ht="15.75" x14ac:dyDescent="0.25">
      <c r="A21" s="31"/>
      <c r="B21" s="31" t="s">
        <v>120</v>
      </c>
      <c r="C21" s="31">
        <f>SUM(C16:C20)</f>
        <v>685000</v>
      </c>
      <c r="D21" s="160"/>
    </row>
    <row r="22" spans="1:4" ht="15.75" customHeight="1" x14ac:dyDescent="0.25">
      <c r="A22" s="31">
        <v>4</v>
      </c>
      <c r="B22" s="31" t="s">
        <v>206</v>
      </c>
      <c r="C22" s="31"/>
      <c r="D22" s="158" t="s">
        <v>228</v>
      </c>
    </row>
    <row r="23" spans="1:4" ht="15.75" x14ac:dyDescent="0.25">
      <c r="A23" s="31"/>
      <c r="B23" s="32" t="s">
        <v>207</v>
      </c>
      <c r="C23" s="32">
        <v>290000</v>
      </c>
      <c r="D23" s="159"/>
    </row>
    <row r="24" spans="1:4" ht="15.75" x14ac:dyDescent="0.25">
      <c r="A24" s="31"/>
      <c r="B24" s="32" t="s">
        <v>208</v>
      </c>
      <c r="C24" s="32">
        <v>21000</v>
      </c>
      <c r="D24" s="159"/>
    </row>
    <row r="25" spans="1:4" ht="15.75" x14ac:dyDescent="0.25">
      <c r="A25" s="31"/>
      <c r="B25" s="32" t="s">
        <v>209</v>
      </c>
      <c r="C25" s="32">
        <v>28000</v>
      </c>
      <c r="D25" s="159"/>
    </row>
    <row r="26" spans="1:4" ht="15.75" x14ac:dyDescent="0.25">
      <c r="A26" s="31"/>
      <c r="B26" s="32" t="s">
        <v>210</v>
      </c>
      <c r="C26" s="32">
        <v>38000</v>
      </c>
      <c r="D26" s="159"/>
    </row>
    <row r="27" spans="1:4" ht="15.75" x14ac:dyDescent="0.25">
      <c r="A27" s="31"/>
      <c r="B27" s="32" t="s">
        <v>211</v>
      </c>
      <c r="C27" s="32">
        <v>48000</v>
      </c>
      <c r="D27" s="159"/>
    </row>
    <row r="28" spans="1:4" ht="15.75" x14ac:dyDescent="0.25">
      <c r="A28" s="31"/>
      <c r="B28" s="32" t="s">
        <v>212</v>
      </c>
      <c r="C28" s="32">
        <v>45000</v>
      </c>
      <c r="D28" s="159"/>
    </row>
    <row r="29" spans="1:4" ht="15.75" x14ac:dyDescent="0.25">
      <c r="A29" s="31"/>
      <c r="B29" s="31" t="s">
        <v>120</v>
      </c>
      <c r="C29" s="31">
        <f>SUM(C23:C28)</f>
        <v>470000</v>
      </c>
      <c r="D29" s="160"/>
    </row>
    <row r="30" spans="1:4" ht="15.75" x14ac:dyDescent="0.25">
      <c r="A30" s="31">
        <v>5</v>
      </c>
      <c r="B30" s="31" t="s">
        <v>213</v>
      </c>
      <c r="C30" s="31"/>
      <c r="D30" s="158" t="s">
        <v>228</v>
      </c>
    </row>
    <row r="31" spans="1:4" ht="15.75" x14ac:dyDescent="0.25">
      <c r="A31" s="6"/>
      <c r="B31" s="33" t="s">
        <v>218</v>
      </c>
      <c r="C31" s="34">
        <v>26000</v>
      </c>
      <c r="D31" s="159"/>
    </row>
    <row r="32" spans="1:4" ht="15.75" x14ac:dyDescent="0.25">
      <c r="A32" s="6"/>
      <c r="B32" s="33" t="s">
        <v>219</v>
      </c>
      <c r="C32" s="34">
        <v>100000</v>
      </c>
      <c r="D32" s="159"/>
    </row>
    <row r="33" spans="1:4" ht="15.75" x14ac:dyDescent="0.25">
      <c r="A33" s="6"/>
      <c r="B33" s="33" t="s">
        <v>220</v>
      </c>
      <c r="C33" s="34">
        <v>76000</v>
      </c>
      <c r="D33" s="159"/>
    </row>
    <row r="34" spans="1:4" ht="15.75" x14ac:dyDescent="0.25">
      <c r="A34" s="6"/>
      <c r="B34" s="33" t="s">
        <v>221</v>
      </c>
      <c r="C34" s="34">
        <v>78000</v>
      </c>
      <c r="D34" s="159"/>
    </row>
    <row r="35" spans="1:4" ht="15.75" x14ac:dyDescent="0.25">
      <c r="A35" s="6"/>
      <c r="B35" s="33" t="s">
        <v>222</v>
      </c>
      <c r="C35" s="34">
        <v>18000</v>
      </c>
      <c r="D35" s="159"/>
    </row>
    <row r="36" spans="1:4" ht="15.75" x14ac:dyDescent="0.25">
      <c r="A36" s="6"/>
      <c r="B36" s="33" t="s">
        <v>223</v>
      </c>
      <c r="C36" s="34">
        <v>50000</v>
      </c>
      <c r="D36" s="159"/>
    </row>
    <row r="37" spans="1:4" ht="15.75" x14ac:dyDescent="0.25">
      <c r="A37" s="6"/>
      <c r="B37" s="33" t="s">
        <v>224</v>
      </c>
      <c r="C37" s="34">
        <v>40000</v>
      </c>
      <c r="D37" s="159"/>
    </row>
    <row r="38" spans="1:4" ht="15.75" x14ac:dyDescent="0.25">
      <c r="A38" s="6"/>
      <c r="B38" s="33" t="s">
        <v>225</v>
      </c>
      <c r="C38" s="34">
        <v>250000</v>
      </c>
      <c r="D38" s="159"/>
    </row>
    <row r="39" spans="1:4" ht="15.75" x14ac:dyDescent="0.25">
      <c r="A39" s="6"/>
      <c r="B39" s="33" t="s">
        <v>208</v>
      </c>
      <c r="C39" s="34">
        <v>25000</v>
      </c>
      <c r="D39" s="159"/>
    </row>
    <row r="40" spans="1:4" ht="15.75" x14ac:dyDescent="0.25">
      <c r="A40" s="6"/>
      <c r="B40" s="33" t="s">
        <v>203</v>
      </c>
      <c r="C40" s="34">
        <v>120000</v>
      </c>
      <c r="D40" s="159"/>
    </row>
    <row r="41" spans="1:4" ht="15.75" x14ac:dyDescent="0.25">
      <c r="A41" s="6"/>
      <c r="B41" s="37" t="s">
        <v>120</v>
      </c>
      <c r="C41" s="36">
        <f>SUM(C31:C40)</f>
        <v>783000</v>
      </c>
      <c r="D41" s="160"/>
    </row>
    <row r="42" spans="1:4" ht="15.75" x14ac:dyDescent="0.25">
      <c r="A42" s="6"/>
      <c r="B42" s="35" t="s">
        <v>226</v>
      </c>
      <c r="C42" s="35">
        <f>C10+C14+C21+C29+C41</f>
        <v>2253000</v>
      </c>
      <c r="D42" s="6"/>
    </row>
  </sheetData>
  <mergeCells count="6">
    <mergeCell ref="D30:D41"/>
    <mergeCell ref="A3:D3"/>
    <mergeCell ref="D6:D10"/>
    <mergeCell ref="D11:D14"/>
    <mergeCell ref="D15:D21"/>
    <mergeCell ref="D22:D29"/>
  </mergeCells>
  <pageMargins left="1.8897637795275593" right="0.70866141732283472" top="0.35433070866141736" bottom="0.15748031496062992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55"/>
  <sheetViews>
    <sheetView workbookViewId="0">
      <selection activeCell="D21" sqref="D21"/>
    </sheetView>
  </sheetViews>
  <sheetFormatPr defaultRowHeight="15" x14ac:dyDescent="0.25"/>
  <cols>
    <col min="1" max="1" width="18.7109375" style="1" customWidth="1"/>
    <col min="2" max="2" width="10.85546875" style="1" customWidth="1"/>
    <col min="3" max="3" width="13.42578125" style="1" customWidth="1"/>
    <col min="4" max="4" width="13.28515625" style="1" customWidth="1"/>
    <col min="5" max="5" width="20.140625" style="1" customWidth="1"/>
    <col min="6" max="6" width="22.140625" style="1" customWidth="1"/>
    <col min="7" max="7" width="63.28515625" style="1" customWidth="1"/>
    <col min="8" max="8" width="9.140625" style="1" customWidth="1"/>
    <col min="9" max="16384" width="9.140625" style="1"/>
  </cols>
  <sheetData>
    <row r="2" spans="1:7" ht="39.75" customHeight="1" x14ac:dyDescent="0.25">
      <c r="A2" s="164" t="s">
        <v>292</v>
      </c>
      <c r="B2" s="164"/>
      <c r="C2" s="164"/>
      <c r="D2" s="164"/>
      <c r="E2" s="164"/>
      <c r="F2" s="164"/>
      <c r="G2" s="164"/>
    </row>
    <row r="3" spans="1:7" ht="17.25" customHeight="1" x14ac:dyDescent="0.25">
      <c r="A3" s="67"/>
      <c r="B3" s="67"/>
      <c r="C3" s="67"/>
      <c r="D3" s="67"/>
      <c r="E3" s="67"/>
      <c r="F3" s="67"/>
      <c r="G3" s="67"/>
    </row>
    <row r="4" spans="1:7" ht="39.75" customHeight="1" x14ac:dyDescent="0.25">
      <c r="A4" s="146" t="s">
        <v>301</v>
      </c>
      <c r="B4" s="146" t="s">
        <v>295</v>
      </c>
      <c r="C4" s="146"/>
      <c r="D4" s="146" t="s">
        <v>296</v>
      </c>
      <c r="E4" s="146" t="s">
        <v>297</v>
      </c>
      <c r="F4" s="29" t="s">
        <v>298</v>
      </c>
      <c r="G4" s="146" t="s">
        <v>299</v>
      </c>
    </row>
    <row r="5" spans="1:7" ht="15.75" x14ac:dyDescent="0.25">
      <c r="A5" s="146"/>
      <c r="B5" s="29" t="s">
        <v>300</v>
      </c>
      <c r="C5" s="29" t="s">
        <v>17</v>
      </c>
      <c r="D5" s="146"/>
      <c r="E5" s="146"/>
      <c r="F5" s="74" t="s">
        <v>302</v>
      </c>
      <c r="G5" s="146"/>
    </row>
    <row r="6" spans="1:7" x14ac:dyDescent="0.25">
      <c r="A6" s="1" t="s">
        <v>294</v>
      </c>
    </row>
    <row r="7" spans="1:7" ht="15.75" x14ac:dyDescent="0.25">
      <c r="A7" s="60" t="s">
        <v>232</v>
      </c>
      <c r="B7" s="61">
        <v>1350000</v>
      </c>
      <c r="C7" s="62" t="s">
        <v>238</v>
      </c>
      <c r="D7" s="63" t="s">
        <v>240</v>
      </c>
      <c r="E7" s="64" t="s">
        <v>245</v>
      </c>
      <c r="F7" s="65" t="s">
        <v>252</v>
      </c>
      <c r="G7" s="66" t="s">
        <v>255</v>
      </c>
    </row>
    <row r="8" spans="1:7" ht="15.75" x14ac:dyDescent="0.25">
      <c r="A8" s="60" t="s">
        <v>233</v>
      </c>
      <c r="B8" s="61">
        <v>270000</v>
      </c>
      <c r="C8" s="62" t="s">
        <v>238</v>
      </c>
      <c r="D8" s="63" t="s">
        <v>240</v>
      </c>
      <c r="E8" s="64" t="s">
        <v>246</v>
      </c>
      <c r="F8" s="65" t="s">
        <v>252</v>
      </c>
      <c r="G8" s="66" t="s">
        <v>255</v>
      </c>
    </row>
    <row r="9" spans="1:7" ht="15.75" x14ac:dyDescent="0.25">
      <c r="A9" s="60" t="s">
        <v>234</v>
      </c>
      <c r="B9" s="61">
        <v>270000</v>
      </c>
      <c r="C9" s="62" t="s">
        <v>238</v>
      </c>
      <c r="D9" s="63" t="s">
        <v>240</v>
      </c>
      <c r="E9" s="64" t="s">
        <v>247</v>
      </c>
      <c r="F9" s="65" t="s">
        <v>252</v>
      </c>
      <c r="G9" s="66" t="s">
        <v>255</v>
      </c>
    </row>
    <row r="10" spans="1:7" ht="15.75" x14ac:dyDescent="0.25">
      <c r="A10" s="60" t="s">
        <v>235</v>
      </c>
      <c r="B10" s="61">
        <v>270000</v>
      </c>
      <c r="C10" s="62" t="s">
        <v>238</v>
      </c>
      <c r="D10" s="63" t="s">
        <v>240</v>
      </c>
      <c r="E10" s="64" t="s">
        <v>248</v>
      </c>
      <c r="F10" s="65" t="s">
        <v>252</v>
      </c>
      <c r="G10" s="66" t="s">
        <v>255</v>
      </c>
    </row>
    <row r="11" spans="1:7" ht="15.75" x14ac:dyDescent="0.25">
      <c r="A11" s="52" t="s">
        <v>236</v>
      </c>
      <c r="B11" s="53">
        <v>270000</v>
      </c>
      <c r="C11" s="54" t="s">
        <v>238</v>
      </c>
      <c r="D11" s="55" t="s">
        <v>240</v>
      </c>
      <c r="E11" s="56" t="s">
        <v>249</v>
      </c>
      <c r="F11" s="57" t="s">
        <v>252</v>
      </c>
      <c r="G11" s="58" t="s">
        <v>255</v>
      </c>
    </row>
    <row r="12" spans="1:7" ht="21.75" customHeight="1" x14ac:dyDescent="0.25">
      <c r="A12" s="40" t="s">
        <v>291</v>
      </c>
      <c r="B12" s="59">
        <f>SUM(B7:B11)</f>
        <v>2430000</v>
      </c>
      <c r="C12" s="6"/>
      <c r="D12" s="6"/>
      <c r="E12" s="6"/>
      <c r="F12" s="6"/>
      <c r="G12" s="6"/>
    </row>
    <row r="14" spans="1:7" ht="39" customHeight="1" x14ac:dyDescent="0.25">
      <c r="A14" s="164" t="s">
        <v>292</v>
      </c>
      <c r="B14" s="164"/>
      <c r="C14" s="164"/>
      <c r="D14" s="164"/>
      <c r="E14" s="164"/>
      <c r="F14" s="164"/>
      <c r="G14" s="164"/>
    </row>
    <row r="15" spans="1:7" ht="10.5" customHeight="1" x14ac:dyDescent="0.25">
      <c r="A15" s="67"/>
      <c r="B15" s="67"/>
      <c r="C15" s="67"/>
      <c r="D15" s="67"/>
      <c r="E15" s="67"/>
      <c r="F15" s="67"/>
      <c r="G15" s="67"/>
    </row>
    <row r="16" spans="1:7" ht="39" customHeight="1" x14ac:dyDescent="0.25">
      <c r="A16" s="146" t="s">
        <v>301</v>
      </c>
      <c r="B16" s="146" t="s">
        <v>295</v>
      </c>
      <c r="C16" s="146"/>
      <c r="D16" s="146" t="s">
        <v>296</v>
      </c>
      <c r="E16" s="146" t="s">
        <v>297</v>
      </c>
      <c r="F16" s="29" t="s">
        <v>298</v>
      </c>
      <c r="G16" s="146" t="s">
        <v>299</v>
      </c>
    </row>
    <row r="17" spans="1:7" ht="15.75" x14ac:dyDescent="0.25">
      <c r="A17" s="146"/>
      <c r="B17" s="29" t="s">
        <v>300</v>
      </c>
      <c r="C17" s="29" t="s">
        <v>17</v>
      </c>
      <c r="D17" s="146"/>
      <c r="E17" s="146"/>
      <c r="F17" s="74" t="s">
        <v>302</v>
      </c>
      <c r="G17" s="146"/>
    </row>
    <row r="18" spans="1:7" x14ac:dyDescent="0.25">
      <c r="A18" s="1" t="s">
        <v>293</v>
      </c>
    </row>
    <row r="19" spans="1:7" ht="15.75" x14ac:dyDescent="0.25">
      <c r="A19" s="60" t="s">
        <v>264</v>
      </c>
      <c r="B19" s="61">
        <v>1350000</v>
      </c>
      <c r="C19" s="62" t="s">
        <v>238</v>
      </c>
      <c r="D19" s="63" t="s">
        <v>266</v>
      </c>
      <c r="E19" s="64" t="s">
        <v>274</v>
      </c>
      <c r="F19" s="65" t="s">
        <v>253</v>
      </c>
      <c r="G19" s="66" t="s">
        <v>276</v>
      </c>
    </row>
    <row r="20" spans="1:7" ht="15.75" x14ac:dyDescent="0.25">
      <c r="A20" s="52" t="s">
        <v>277</v>
      </c>
      <c r="B20" s="53">
        <v>270000</v>
      </c>
      <c r="C20" s="54" t="s">
        <v>238</v>
      </c>
      <c r="D20" s="55" t="s">
        <v>266</v>
      </c>
      <c r="E20" s="56" t="s">
        <v>278</v>
      </c>
      <c r="F20" s="57" t="s">
        <v>253</v>
      </c>
      <c r="G20" s="58" t="s">
        <v>276</v>
      </c>
    </row>
    <row r="21" spans="1:7" ht="28.5" x14ac:dyDescent="0.25">
      <c r="A21" s="40" t="s">
        <v>291</v>
      </c>
      <c r="B21" s="59">
        <f>SUM(B19:B20)</f>
        <v>1620000</v>
      </c>
      <c r="C21" s="6"/>
      <c r="D21" s="6"/>
      <c r="E21" s="6"/>
      <c r="F21" s="6"/>
      <c r="G21" s="6"/>
    </row>
    <row r="23" spans="1:7" ht="44.25" customHeight="1" x14ac:dyDescent="0.25">
      <c r="A23" s="164" t="s">
        <v>292</v>
      </c>
      <c r="B23" s="164"/>
      <c r="C23" s="164"/>
      <c r="D23" s="164"/>
      <c r="E23" s="164"/>
      <c r="F23" s="164"/>
      <c r="G23" s="164"/>
    </row>
    <row r="24" spans="1:7" ht="12.75" customHeight="1" x14ac:dyDescent="0.25">
      <c r="A24" s="67"/>
      <c r="B24" s="67"/>
      <c r="C24" s="67"/>
      <c r="D24" s="67"/>
      <c r="E24" s="67"/>
      <c r="F24" s="67"/>
      <c r="G24" s="67"/>
    </row>
    <row r="25" spans="1:7" ht="44.25" customHeight="1" x14ac:dyDescent="0.25">
      <c r="A25" s="146" t="s">
        <v>301</v>
      </c>
      <c r="B25" s="146" t="s">
        <v>295</v>
      </c>
      <c r="C25" s="146"/>
      <c r="D25" s="146" t="s">
        <v>296</v>
      </c>
      <c r="E25" s="146" t="s">
        <v>297</v>
      </c>
      <c r="F25" s="29" t="s">
        <v>298</v>
      </c>
      <c r="G25" s="146" t="s">
        <v>299</v>
      </c>
    </row>
    <row r="26" spans="1:7" ht="15.75" x14ac:dyDescent="0.25">
      <c r="A26" s="146"/>
      <c r="B26" s="29" t="s">
        <v>300</v>
      </c>
      <c r="C26" s="29" t="s">
        <v>17</v>
      </c>
      <c r="D26" s="146"/>
      <c r="E26" s="146"/>
      <c r="F26" s="74" t="s">
        <v>302</v>
      </c>
      <c r="G26" s="146"/>
    </row>
    <row r="27" spans="1:7" x14ac:dyDescent="0.25">
      <c r="A27" s="1" t="s">
        <v>62</v>
      </c>
    </row>
    <row r="28" spans="1:7" ht="15.75" x14ac:dyDescent="0.25">
      <c r="A28" s="60" t="s">
        <v>257</v>
      </c>
      <c r="B28" s="61">
        <v>1013650</v>
      </c>
      <c r="C28" s="62" t="s">
        <v>238</v>
      </c>
      <c r="D28" s="63" t="s">
        <v>265</v>
      </c>
      <c r="E28" s="64" t="s">
        <v>267</v>
      </c>
      <c r="F28" s="65" t="s">
        <v>275</v>
      </c>
      <c r="G28" s="66" t="s">
        <v>256</v>
      </c>
    </row>
    <row r="29" spans="1:7" ht="15.75" x14ac:dyDescent="0.25">
      <c r="A29" s="60" t="s">
        <v>258</v>
      </c>
      <c r="B29" s="61">
        <v>223000</v>
      </c>
      <c r="C29" s="62" t="s">
        <v>238</v>
      </c>
      <c r="D29" s="63" t="s">
        <v>265</v>
      </c>
      <c r="E29" s="64" t="s">
        <v>268</v>
      </c>
      <c r="F29" s="65" t="s">
        <v>275</v>
      </c>
      <c r="G29" s="66" t="s">
        <v>256</v>
      </c>
    </row>
    <row r="30" spans="1:7" ht="15.75" x14ac:dyDescent="0.25">
      <c r="A30" s="60" t="s">
        <v>259</v>
      </c>
      <c r="B30" s="61">
        <v>223000</v>
      </c>
      <c r="C30" s="62" t="s">
        <v>238</v>
      </c>
      <c r="D30" s="63" t="s">
        <v>265</v>
      </c>
      <c r="E30" s="64" t="s">
        <v>269</v>
      </c>
      <c r="F30" s="65" t="s">
        <v>275</v>
      </c>
      <c r="G30" s="66" t="s">
        <v>256</v>
      </c>
    </row>
    <row r="31" spans="1:7" ht="15.75" x14ac:dyDescent="0.25">
      <c r="A31" s="60" t="s">
        <v>261</v>
      </c>
      <c r="B31" s="61">
        <v>2007000</v>
      </c>
      <c r="C31" s="62" t="s">
        <v>238</v>
      </c>
      <c r="D31" s="63" t="s">
        <v>265</v>
      </c>
      <c r="E31" s="64" t="s">
        <v>271</v>
      </c>
      <c r="F31" s="65" t="s">
        <v>275</v>
      </c>
      <c r="G31" s="66" t="s">
        <v>256</v>
      </c>
    </row>
    <row r="32" spans="1:7" ht="15.75" x14ac:dyDescent="0.25">
      <c r="A32" s="60" t="s">
        <v>262</v>
      </c>
      <c r="B32" s="61">
        <v>223000</v>
      </c>
      <c r="C32" s="62" t="s">
        <v>238</v>
      </c>
      <c r="D32" s="63" t="s">
        <v>265</v>
      </c>
      <c r="E32" s="64" t="s">
        <v>272</v>
      </c>
      <c r="F32" s="65" t="s">
        <v>275</v>
      </c>
      <c r="G32" s="66" t="s">
        <v>256</v>
      </c>
    </row>
    <row r="33" spans="1:7" ht="15.75" x14ac:dyDescent="0.25">
      <c r="A33" s="60" t="s">
        <v>263</v>
      </c>
      <c r="B33" s="61">
        <v>2007000</v>
      </c>
      <c r="C33" s="62" t="s">
        <v>238</v>
      </c>
      <c r="D33" s="63" t="s">
        <v>265</v>
      </c>
      <c r="E33" s="64" t="s">
        <v>273</v>
      </c>
      <c r="F33" s="65" t="s">
        <v>275</v>
      </c>
      <c r="G33" s="66" t="s">
        <v>256</v>
      </c>
    </row>
    <row r="34" spans="1:7" ht="15.75" x14ac:dyDescent="0.25">
      <c r="A34" s="60" t="s">
        <v>279</v>
      </c>
      <c r="B34" s="61">
        <v>1350000</v>
      </c>
      <c r="C34" s="62" t="s">
        <v>238</v>
      </c>
      <c r="D34" s="63" t="s">
        <v>281</v>
      </c>
      <c r="E34" s="64" t="s">
        <v>283</v>
      </c>
      <c r="F34" s="65" t="s">
        <v>275</v>
      </c>
      <c r="G34" s="66" t="s">
        <v>276</v>
      </c>
    </row>
    <row r="35" spans="1:7" ht="15.75" x14ac:dyDescent="0.25">
      <c r="A35" s="52" t="s">
        <v>285</v>
      </c>
      <c r="B35" s="53">
        <v>1350000</v>
      </c>
      <c r="C35" s="54" t="s">
        <v>238</v>
      </c>
      <c r="D35" s="55" t="s">
        <v>281</v>
      </c>
      <c r="E35" s="56" t="s">
        <v>287</v>
      </c>
      <c r="F35" s="57" t="s">
        <v>275</v>
      </c>
      <c r="G35" s="58" t="s">
        <v>276</v>
      </c>
    </row>
    <row r="36" spans="1:7" ht="28.5" x14ac:dyDescent="0.25">
      <c r="A36" s="40" t="s">
        <v>291</v>
      </c>
      <c r="B36" s="59">
        <f>SUM(B28:B35)</f>
        <v>8396650</v>
      </c>
      <c r="C36" s="6"/>
      <c r="D36" s="6"/>
      <c r="E36" s="6"/>
      <c r="F36" s="6"/>
      <c r="G36" s="6"/>
    </row>
    <row r="37" spans="1:7" x14ac:dyDescent="0.25">
      <c r="B37" s="68"/>
    </row>
    <row r="38" spans="1:7" ht="42.75" customHeight="1" x14ac:dyDescent="0.25">
      <c r="A38" s="164" t="s">
        <v>292</v>
      </c>
      <c r="B38" s="164"/>
      <c r="C38" s="164"/>
      <c r="D38" s="164"/>
      <c r="E38" s="164"/>
      <c r="F38" s="164"/>
      <c r="G38" s="164"/>
    </row>
    <row r="39" spans="1:7" ht="42.75" customHeight="1" x14ac:dyDescent="0.25">
      <c r="A39" s="146" t="s">
        <v>301</v>
      </c>
      <c r="B39" s="146" t="s">
        <v>295</v>
      </c>
      <c r="C39" s="146"/>
      <c r="D39" s="146" t="s">
        <v>296</v>
      </c>
      <c r="E39" s="146" t="s">
        <v>297</v>
      </c>
      <c r="F39" s="29" t="s">
        <v>298</v>
      </c>
      <c r="G39" s="146" t="s">
        <v>299</v>
      </c>
    </row>
    <row r="40" spans="1:7" ht="15.75" x14ac:dyDescent="0.25">
      <c r="A40" s="146"/>
      <c r="B40" s="29" t="s">
        <v>300</v>
      </c>
      <c r="C40" s="29" t="s">
        <v>17</v>
      </c>
      <c r="D40" s="146"/>
      <c r="E40" s="146"/>
      <c r="F40" s="74" t="s">
        <v>302</v>
      </c>
      <c r="G40" s="146"/>
    </row>
    <row r="41" spans="1:7" x14ac:dyDescent="0.25">
      <c r="A41" s="1" t="s">
        <v>289</v>
      </c>
    </row>
    <row r="42" spans="1:7" ht="15.75" x14ac:dyDescent="0.25">
      <c r="A42" s="60" t="s">
        <v>237</v>
      </c>
      <c r="B42" s="61">
        <v>1013650</v>
      </c>
      <c r="C42" s="62" t="s">
        <v>238</v>
      </c>
      <c r="D42" s="63" t="s">
        <v>241</v>
      </c>
      <c r="E42" s="64" t="s">
        <v>250</v>
      </c>
      <c r="F42" s="65" t="s">
        <v>253</v>
      </c>
      <c r="G42" s="66" t="s">
        <v>256</v>
      </c>
    </row>
    <row r="43" spans="1:7" ht="15.75" x14ac:dyDescent="0.25">
      <c r="A43" s="60" t="s">
        <v>260</v>
      </c>
      <c r="B43" s="61">
        <v>223000</v>
      </c>
      <c r="C43" s="62" t="s">
        <v>238</v>
      </c>
      <c r="D43" s="63" t="s">
        <v>241</v>
      </c>
      <c r="E43" s="64" t="s">
        <v>270</v>
      </c>
      <c r="F43" s="65" t="s">
        <v>253</v>
      </c>
      <c r="G43" s="66" t="s">
        <v>256</v>
      </c>
    </row>
    <row r="44" spans="1:7" ht="15.75" x14ac:dyDescent="0.25">
      <c r="A44" s="60" t="s">
        <v>280</v>
      </c>
      <c r="B44" s="61">
        <v>270000</v>
      </c>
      <c r="C44" s="62" t="s">
        <v>238</v>
      </c>
      <c r="D44" s="63" t="s">
        <v>282</v>
      </c>
      <c r="E44" s="64" t="s">
        <v>284</v>
      </c>
      <c r="F44" s="65" t="s">
        <v>253</v>
      </c>
      <c r="G44" s="66" t="s">
        <v>276</v>
      </c>
    </row>
    <row r="45" spans="1:7" ht="15.75" x14ac:dyDescent="0.25">
      <c r="A45" s="52" t="s">
        <v>286</v>
      </c>
      <c r="B45" s="53">
        <v>1350000</v>
      </c>
      <c r="C45" s="54" t="s">
        <v>238</v>
      </c>
      <c r="D45" s="55" t="s">
        <v>282</v>
      </c>
      <c r="E45" s="56" t="s">
        <v>288</v>
      </c>
      <c r="F45" s="57" t="s">
        <v>253</v>
      </c>
      <c r="G45" s="58" t="s">
        <v>276</v>
      </c>
    </row>
    <row r="46" spans="1:7" ht="28.5" x14ac:dyDescent="0.25">
      <c r="A46" s="40" t="s">
        <v>291</v>
      </c>
      <c r="B46" s="41">
        <f>SUM(B42:B45)</f>
        <v>2856650</v>
      </c>
      <c r="C46" s="42"/>
      <c r="D46" s="43"/>
      <c r="E46" s="4"/>
      <c r="F46" s="35"/>
      <c r="G46" s="44"/>
    </row>
    <row r="47" spans="1:7" ht="15.75" x14ac:dyDescent="0.25">
      <c r="A47" s="69"/>
      <c r="B47" s="70"/>
      <c r="C47" s="71"/>
      <c r="D47" s="72"/>
      <c r="E47" s="3"/>
      <c r="F47" s="73"/>
      <c r="G47" s="9"/>
    </row>
    <row r="48" spans="1:7" ht="45.75" customHeight="1" x14ac:dyDescent="0.25">
      <c r="A48" s="164" t="s">
        <v>292</v>
      </c>
      <c r="B48" s="164"/>
      <c r="C48" s="164"/>
      <c r="D48" s="164"/>
      <c r="E48" s="164"/>
      <c r="F48" s="164"/>
      <c r="G48" s="164"/>
    </row>
    <row r="49" spans="1:7" ht="45.75" customHeight="1" x14ac:dyDescent="0.25">
      <c r="A49" s="146" t="s">
        <v>301</v>
      </c>
      <c r="B49" s="146" t="s">
        <v>295</v>
      </c>
      <c r="C49" s="146"/>
      <c r="D49" s="146" t="s">
        <v>296</v>
      </c>
      <c r="E49" s="146" t="s">
        <v>297</v>
      </c>
      <c r="F49" s="29" t="s">
        <v>298</v>
      </c>
      <c r="G49" s="146" t="s">
        <v>299</v>
      </c>
    </row>
    <row r="50" spans="1:7" ht="15.75" x14ac:dyDescent="0.25">
      <c r="A50" s="146"/>
      <c r="B50" s="29" t="s">
        <v>300</v>
      </c>
      <c r="C50" s="29" t="s">
        <v>17</v>
      </c>
      <c r="D50" s="146"/>
      <c r="E50" s="146"/>
      <c r="F50" s="74" t="s">
        <v>302</v>
      </c>
      <c r="G50" s="146"/>
    </row>
    <row r="51" spans="1:7" ht="15.75" x14ac:dyDescent="0.25">
      <c r="A51" s="69" t="s">
        <v>290</v>
      </c>
      <c r="B51" s="70"/>
      <c r="C51" s="71"/>
      <c r="D51" s="72"/>
      <c r="E51" s="3"/>
      <c r="F51" s="73"/>
      <c r="G51" s="9"/>
    </row>
    <row r="52" spans="1:7" ht="31.5" x14ac:dyDescent="0.25">
      <c r="A52" s="40" t="s">
        <v>229</v>
      </c>
      <c r="B52" s="41">
        <v>202730</v>
      </c>
      <c r="C52" s="42" t="s">
        <v>238</v>
      </c>
      <c r="D52" s="43" t="s">
        <v>239</v>
      </c>
      <c r="E52" s="4" t="s">
        <v>242</v>
      </c>
      <c r="F52" s="35" t="s">
        <v>251</v>
      </c>
      <c r="G52" s="44" t="s">
        <v>254</v>
      </c>
    </row>
    <row r="53" spans="1:7" ht="31.5" x14ac:dyDescent="0.25">
      <c r="A53" s="45" t="s">
        <v>230</v>
      </c>
      <c r="B53" s="46">
        <v>202730</v>
      </c>
      <c r="C53" s="47" t="s">
        <v>238</v>
      </c>
      <c r="D53" s="48" t="s">
        <v>239</v>
      </c>
      <c r="E53" s="49" t="s">
        <v>243</v>
      </c>
      <c r="F53" s="50" t="s">
        <v>251</v>
      </c>
      <c r="G53" s="51" t="s">
        <v>254</v>
      </c>
    </row>
    <row r="54" spans="1:7" ht="31.5" x14ac:dyDescent="0.25">
      <c r="A54" s="52" t="s">
        <v>231</v>
      </c>
      <c r="B54" s="53">
        <v>223000</v>
      </c>
      <c r="C54" s="54" t="s">
        <v>238</v>
      </c>
      <c r="D54" s="55" t="s">
        <v>239</v>
      </c>
      <c r="E54" s="56" t="s">
        <v>244</v>
      </c>
      <c r="F54" s="57" t="s">
        <v>251</v>
      </c>
      <c r="G54" s="58" t="s">
        <v>254</v>
      </c>
    </row>
    <row r="55" spans="1:7" ht="28.5" x14ac:dyDescent="0.25">
      <c r="A55" s="40" t="s">
        <v>291</v>
      </c>
      <c r="B55" s="59">
        <f>SUM(B52:B54)</f>
        <v>628460</v>
      </c>
      <c r="C55" s="6"/>
      <c r="D55" s="6"/>
      <c r="E55" s="6"/>
      <c r="F55" s="6"/>
      <c r="G55" s="6"/>
    </row>
  </sheetData>
  <mergeCells count="30">
    <mergeCell ref="A49:A50"/>
    <mergeCell ref="B49:C49"/>
    <mergeCell ref="D49:D50"/>
    <mergeCell ref="E49:E50"/>
    <mergeCell ref="G49:G50"/>
    <mergeCell ref="A2:G2"/>
    <mergeCell ref="E16:E17"/>
    <mergeCell ref="G16:G17"/>
    <mergeCell ref="A25:A26"/>
    <mergeCell ref="B25:C25"/>
    <mergeCell ref="D25:D26"/>
    <mergeCell ref="E25:E26"/>
    <mergeCell ref="G25:G26"/>
    <mergeCell ref="A14:G14"/>
    <mergeCell ref="A23:G23"/>
    <mergeCell ref="A38:G38"/>
    <mergeCell ref="A48:G48"/>
    <mergeCell ref="A4:A5"/>
    <mergeCell ref="A16:A17"/>
    <mergeCell ref="B16:C16"/>
    <mergeCell ref="D16:D17"/>
    <mergeCell ref="B4:C4"/>
    <mergeCell ref="G4:G5"/>
    <mergeCell ref="E4:E5"/>
    <mergeCell ref="D4:D5"/>
    <mergeCell ref="A39:A40"/>
    <mergeCell ref="B39:C39"/>
    <mergeCell ref="D39:D40"/>
    <mergeCell ref="E39:E40"/>
    <mergeCell ref="G39:G40"/>
  </mergeCells>
  <pageMargins left="0.51181102362204722" right="0.31496062992125984" top="0.94488188976377963" bottom="0.35433070866141736" header="0.31496062992125984" footer="0.31496062992125984"/>
  <pageSetup paperSize="9" scale="8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'C:\Users\User\Downloads\Telegram Desktop\[ВИЛОЯТ_ҲОКИМИЯТИ_АВТОМАШИНАЛАРИ_ҚАРЗДОРЛИГИ_SAA.xlsx]Sheet2'!#REF!</xm:f>
          </x14:formula1>
          <xm:sqref>C7:C11 C51:C54 C42:C47 C28:C35 C19:C20</xm:sqref>
        </x14:dataValidation>
        <x14:dataValidation type="list" allowBlank="1" showInputMessage="1" showErrorMessage="1" xr:uid="{00000000-0002-0000-0500-000001000000}">
          <x14:formula1>
            <xm:f>'C:\Users\User\Desktop\[ВИЛОЯТ ҲОКИМИЯТИ АВТОМАШИНАЛАРИ ҚАРЗДОРЛИГИ  DAV.xlsx]Sheet2'!#REF!</xm:f>
          </x14:formula1>
          <xm:sqref>C7:C11 C52:C54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Лист9</vt:lpstr>
      <vt:lpstr>Лист1</vt:lpstr>
      <vt:lpstr>Лист8</vt:lpstr>
      <vt:lpstr>Сугурта</vt:lpstr>
      <vt:lpstr>Лист2</vt:lpstr>
      <vt:lpstr>Лист3</vt:lpstr>
      <vt:lpstr>Лист4</vt:lpstr>
      <vt:lpstr>Лист5</vt:lpstr>
      <vt:lpstr>Лист6</vt:lpstr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2024-08-30T12:22:14Z</dcterms:modified>
</cp:coreProperties>
</file>